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c-20220111uego\文件共享\生产管理部\P13A\P13A\AAAP13A发运\2026 01\奕然 DLLC2026012801\"/>
    </mc:Choice>
  </mc:AlternateContent>
  <bookViews>
    <workbookView xWindow="-108" yWindow="-108" windowWidth="19428" windowHeight="11028"/>
  </bookViews>
  <sheets>
    <sheet name="packing list" sheetId="2" r:id="rId1"/>
    <sheet name="total" sheetId="3" r:id="rId2"/>
  </sheets>
  <definedNames>
    <definedName name="_xlnm._FilterDatabase" localSheetId="0" hidden="1">'packing list'!$A$10:$K$59</definedName>
    <definedName name="_xlnm._FilterDatabase" localSheetId="1" hidden="1">total!$A$1:$G$68</definedName>
    <definedName name="_xlnm.Print_Area" localSheetId="0">'packing list'!$A$1:$K$62</definedName>
  </definedNames>
  <calcPr calcId="152511"/>
</workbook>
</file>

<file path=xl/calcChain.xml><?xml version="1.0" encoding="utf-8"?>
<calcChain xmlns="http://schemas.openxmlformats.org/spreadsheetml/2006/main">
  <c r="K58" i="2" l="1"/>
  <c r="E58" i="2"/>
  <c r="F58" i="2" s="1"/>
  <c r="K57" i="2"/>
  <c r="E57" i="2"/>
  <c r="F57" i="2" s="1"/>
  <c r="K56" i="2"/>
  <c r="E56" i="2"/>
  <c r="F56" i="2" s="1"/>
  <c r="K55" i="2"/>
  <c r="E55" i="2"/>
  <c r="F55" i="2" s="1"/>
  <c r="K54" i="2"/>
  <c r="E54" i="2"/>
  <c r="F54" i="2" s="1"/>
  <c r="K53" i="2"/>
  <c r="E53" i="2"/>
  <c r="F53" i="2" s="1"/>
  <c r="K52" i="2"/>
  <c r="E52" i="2"/>
  <c r="F52" i="2" s="1"/>
  <c r="K51" i="2"/>
  <c r="E51" i="2"/>
  <c r="F51" i="2" s="1"/>
  <c r="K50" i="2"/>
  <c r="E50" i="2"/>
  <c r="F50" i="2" s="1"/>
  <c r="K49" i="2"/>
  <c r="E49" i="2"/>
  <c r="F49" i="2" s="1"/>
  <c r="K48" i="2"/>
  <c r="E48" i="2"/>
  <c r="F48" i="2" s="1"/>
  <c r="K47" i="2"/>
  <c r="E47" i="2"/>
  <c r="F47" i="2" s="1"/>
  <c r="K46" i="2"/>
  <c r="E46" i="2"/>
  <c r="F46" i="2" s="1"/>
  <c r="K45" i="2"/>
  <c r="E45" i="2"/>
  <c r="F45" i="2" s="1"/>
  <c r="K44" i="2"/>
  <c r="E44" i="2"/>
  <c r="F44" i="2" s="1"/>
  <c r="K43" i="2"/>
  <c r="E43" i="2"/>
  <c r="F43" i="2" s="1"/>
  <c r="K42" i="2"/>
  <c r="E42" i="2"/>
  <c r="F42" i="2" s="1"/>
  <c r="K41" i="2"/>
  <c r="E41" i="2"/>
  <c r="F41" i="2" s="1"/>
  <c r="K40" i="2"/>
  <c r="E40" i="2"/>
  <c r="F40" i="2" s="1"/>
  <c r="K39" i="2"/>
  <c r="E39" i="2"/>
  <c r="F39" i="2" s="1"/>
  <c r="K38" i="2"/>
  <c r="E38" i="2"/>
  <c r="F38" i="2" s="1"/>
  <c r="K37" i="2"/>
  <c r="E37" i="2"/>
  <c r="F37" i="2" s="1"/>
  <c r="K36" i="2"/>
  <c r="E36" i="2"/>
  <c r="F36" i="2" s="1"/>
  <c r="K35" i="2"/>
  <c r="E35" i="2"/>
  <c r="F35" i="2" s="1"/>
  <c r="K34" i="2"/>
  <c r="E34" i="2"/>
  <c r="F34" i="2" s="1"/>
  <c r="K33" i="2"/>
  <c r="E33" i="2"/>
  <c r="F33" i="2" s="1"/>
  <c r="K32" i="2"/>
  <c r="E32" i="2"/>
  <c r="F32" i="2" s="1"/>
  <c r="K31" i="2"/>
  <c r="E31" i="2"/>
  <c r="F31" i="2" s="1"/>
  <c r="K30" i="2"/>
  <c r="E30" i="2"/>
  <c r="F30" i="2" s="1"/>
  <c r="K29" i="2"/>
  <c r="E29" i="2"/>
  <c r="F29" i="2" s="1"/>
  <c r="K28" i="2"/>
  <c r="E28" i="2"/>
  <c r="F28" i="2" s="1"/>
  <c r="K27" i="2"/>
  <c r="E27" i="2"/>
  <c r="F27" i="2" s="1"/>
  <c r="K26" i="2"/>
  <c r="E26" i="2"/>
  <c r="F26" i="2" s="1"/>
  <c r="K25" i="2"/>
  <c r="E25" i="2"/>
  <c r="F25" i="2" s="1"/>
  <c r="K24" i="2"/>
  <c r="E24" i="2"/>
  <c r="F24" i="2" s="1"/>
  <c r="K23" i="2"/>
  <c r="E23" i="2"/>
  <c r="F23" i="2" s="1"/>
  <c r="K22" i="2"/>
  <c r="E22" i="2"/>
  <c r="F22" i="2" s="1"/>
  <c r="K21" i="2"/>
  <c r="E21" i="2"/>
  <c r="F21" i="2" s="1"/>
  <c r="K20" i="2"/>
  <c r="E20" i="2"/>
  <c r="F20" i="2" s="1"/>
  <c r="K19" i="2"/>
  <c r="E19" i="2"/>
  <c r="F19" i="2" s="1"/>
  <c r="K18" i="2"/>
  <c r="E18" i="2"/>
  <c r="F18" i="2" s="1"/>
  <c r="K17" i="2"/>
  <c r="E17" i="2"/>
  <c r="F17" i="2" s="1"/>
  <c r="K16" i="2"/>
  <c r="E16" i="2"/>
  <c r="F16" i="2" s="1"/>
  <c r="K15" i="2"/>
  <c r="E15" i="2"/>
  <c r="F15" i="2" s="1"/>
  <c r="K14" i="2"/>
  <c r="E14" i="2"/>
  <c r="F14" i="2" s="1"/>
  <c r="K13" i="2"/>
  <c r="E13" i="2"/>
  <c r="F13" i="2" s="1"/>
  <c r="K12" i="2"/>
  <c r="E12" i="2"/>
  <c r="F12" i="2" s="1"/>
  <c r="K11" i="2"/>
  <c r="E11" i="2"/>
  <c r="F11" i="2" s="1"/>
  <c r="I53" i="3" l="1"/>
  <c r="G66" i="3"/>
  <c r="F66" i="3"/>
  <c r="G65" i="3"/>
  <c r="F65" i="3"/>
  <c r="G52" i="3"/>
  <c r="F52" i="3"/>
  <c r="G51" i="3"/>
  <c r="F51" i="3"/>
  <c r="I40" i="3"/>
  <c r="I27" i="3"/>
  <c r="G39" i="3"/>
  <c r="F39" i="3"/>
  <c r="G38" i="3"/>
  <c r="F38" i="3"/>
  <c r="I15" i="3"/>
  <c r="G26" i="3"/>
  <c r="F26" i="3"/>
  <c r="G25" i="3"/>
  <c r="F25" i="3"/>
  <c r="I2" i="3" l="1"/>
  <c r="G14" i="3"/>
  <c r="G13" i="3"/>
  <c r="F14" i="3"/>
  <c r="F13" i="3"/>
  <c r="G3" i="3" l="1"/>
  <c r="G4" i="3"/>
  <c r="G5" i="3"/>
  <c r="G6" i="3"/>
  <c r="G7" i="3"/>
  <c r="G8" i="3"/>
  <c r="G9" i="3"/>
  <c r="G10" i="3"/>
  <c r="G11" i="3"/>
  <c r="G12" i="3"/>
  <c r="G15" i="3"/>
  <c r="G16" i="3"/>
  <c r="G17" i="3"/>
  <c r="G18" i="3"/>
  <c r="G19" i="3"/>
  <c r="G20" i="3"/>
  <c r="G21" i="3"/>
  <c r="G22" i="3"/>
  <c r="G23" i="3"/>
  <c r="G24" i="3"/>
  <c r="G27" i="3"/>
  <c r="G28" i="3"/>
  <c r="G29" i="3"/>
  <c r="G30" i="3"/>
  <c r="G31" i="3"/>
  <c r="G32" i="3"/>
  <c r="G33" i="3"/>
  <c r="G34" i="3"/>
  <c r="G35" i="3"/>
  <c r="G36" i="3"/>
  <c r="G37" i="3"/>
  <c r="G40" i="3"/>
  <c r="G41" i="3"/>
  <c r="G42" i="3"/>
  <c r="G43" i="3"/>
  <c r="G44" i="3"/>
  <c r="G45" i="3"/>
  <c r="G46" i="3"/>
  <c r="G47" i="3"/>
  <c r="G48" i="3"/>
  <c r="G49" i="3"/>
  <c r="G50" i="3"/>
  <c r="G53" i="3"/>
  <c r="G54" i="3"/>
  <c r="G55" i="3"/>
  <c r="G56" i="3"/>
  <c r="G57" i="3"/>
  <c r="G58" i="3"/>
  <c r="G59" i="3"/>
  <c r="G60" i="3"/>
  <c r="G61" i="3"/>
  <c r="G62" i="3"/>
  <c r="G63" i="3"/>
  <c r="G64" i="3"/>
  <c r="G67" i="3"/>
  <c r="G2" i="3"/>
  <c r="K53" i="3" l="1"/>
  <c r="K15" i="3"/>
  <c r="K27" i="3"/>
  <c r="K40" i="3"/>
  <c r="K2" i="3"/>
  <c r="I67" i="3" l="1"/>
  <c r="F63" i="3"/>
  <c r="F59" i="3"/>
  <c r="F55" i="3"/>
  <c r="F50" i="3"/>
  <c r="F46" i="3"/>
  <c r="F42" i="3"/>
  <c r="F37" i="3"/>
  <c r="F33" i="3"/>
  <c r="F29" i="3"/>
  <c r="F24" i="3"/>
  <c r="F20" i="3"/>
  <c r="F16" i="3"/>
  <c r="F11" i="3"/>
  <c r="F7" i="3"/>
  <c r="F3" i="3"/>
  <c r="E68" i="3"/>
  <c r="F8" i="3" l="1"/>
  <c r="F12" i="3"/>
  <c r="F21" i="3"/>
  <c r="F27" i="3"/>
  <c r="F30" i="3"/>
  <c r="F34" i="3"/>
  <c r="F40" i="3"/>
  <c r="F43" i="3"/>
  <c r="F47" i="3"/>
  <c r="F53" i="3"/>
  <c r="F56" i="3"/>
  <c r="F60" i="3"/>
  <c r="F64" i="3"/>
  <c r="F4" i="3"/>
  <c r="F17" i="3"/>
  <c r="F2" i="3"/>
  <c r="F5" i="3"/>
  <c r="F9" i="3"/>
  <c r="F15" i="3"/>
  <c r="F18" i="3"/>
  <c r="F22" i="3"/>
  <c r="F31" i="3"/>
  <c r="F35" i="3"/>
  <c r="F44" i="3"/>
  <c r="F48" i="3"/>
  <c r="F57" i="3"/>
  <c r="F61" i="3"/>
  <c r="F67" i="3"/>
  <c r="J67" i="3" s="1"/>
  <c r="K67" i="3"/>
  <c r="F6" i="3"/>
  <c r="F10" i="3"/>
  <c r="F19" i="3"/>
  <c r="F23" i="3"/>
  <c r="F28" i="3"/>
  <c r="F32" i="3"/>
  <c r="F36" i="3"/>
  <c r="F41" i="3"/>
  <c r="F45" i="3"/>
  <c r="F49" i="3"/>
  <c r="F54" i="3"/>
  <c r="F58" i="3"/>
  <c r="F62" i="3"/>
  <c r="J53" i="3" l="1"/>
  <c r="J15" i="3"/>
  <c r="J40" i="3"/>
  <c r="J27" i="3"/>
  <c r="J2" i="3"/>
  <c r="F68" i="3"/>
  <c r="G68" i="3"/>
  <c r="J59" i="2" l="1"/>
  <c r="D59" i="2"/>
  <c r="K59" i="2" l="1"/>
  <c r="E59" i="2"/>
  <c r="F59" i="2"/>
</calcChain>
</file>

<file path=xl/sharedStrings.xml><?xml version="1.0" encoding="utf-8"?>
<sst xmlns="http://schemas.openxmlformats.org/spreadsheetml/2006/main" count="271" uniqueCount="120">
  <si>
    <t>PACKING LIST</t>
  </si>
  <si>
    <t>Sold to:</t>
  </si>
  <si>
    <t>Date:</t>
  </si>
  <si>
    <t>PAYMENT BY:</t>
  </si>
  <si>
    <t>N/A</t>
  </si>
  <si>
    <t>NO.</t>
  </si>
  <si>
    <t>MATERIAL NO.</t>
  </si>
  <si>
    <t>DESCRIPTION</t>
  </si>
  <si>
    <t>QTY
(PCS)</t>
  </si>
  <si>
    <t>L 
(CM)</t>
  </si>
  <si>
    <t>W   
(CM)</t>
  </si>
  <si>
    <t>H  
(CM)</t>
  </si>
  <si>
    <t>VOL 
(M3)</t>
  </si>
  <si>
    <t>Inv.No.</t>
    <phoneticPr fontId="3" type="noConversion"/>
  </si>
  <si>
    <t>TOTAL</t>
  </si>
  <si>
    <t>MARELLI AUTOMOTIVE DOXFORD</t>
    <phoneticPr fontId="3" type="noConversion"/>
  </si>
  <si>
    <t>Marelli Washington Unit 7 Bentall Business Park, Glover Road 
District 11, Washington TYNE &amp; WEAR 
NE37 3JD</t>
    <phoneticPr fontId="3" type="noConversion"/>
  </si>
  <si>
    <t>WuHu Foresight Technology Co.,Ltd</t>
  </si>
  <si>
    <t xml:space="preserve">  Tel: +86-553-5963158   Fax:+86-553-5849530</t>
  </si>
  <si>
    <t>MARELLI AUTOMOTIVE SYSTEMS UK LTD.</t>
    <phoneticPr fontId="3" type="noConversion"/>
  </si>
  <si>
    <r>
      <t>Ship to</t>
    </r>
    <r>
      <rPr>
        <sz val="10"/>
        <rFont val="宋体"/>
        <family val="3"/>
        <charset val="134"/>
      </rPr>
      <t>：</t>
    </r>
    <phoneticPr fontId="3" type="noConversion"/>
  </si>
  <si>
    <t>NET 
WEIGHT（kg）</t>
    <phoneticPr fontId="3" type="noConversion"/>
  </si>
  <si>
    <t>GROSS
 WEIGHT（kg）</t>
    <phoneticPr fontId="3" type="noConversion"/>
  </si>
  <si>
    <t>Pallets</t>
    <phoneticPr fontId="3" type="noConversion"/>
  </si>
  <si>
    <t>969SAHS00B</t>
  </si>
  <si>
    <t>969SAHS10A</t>
  </si>
  <si>
    <t>969SAHS10C</t>
  </si>
  <si>
    <t>969SAHS10D</t>
  </si>
  <si>
    <t>68241HS13B</t>
  </si>
  <si>
    <t>68241HS00B</t>
  </si>
  <si>
    <t>68241HS01B</t>
  </si>
  <si>
    <t>68241HS02B</t>
  </si>
  <si>
    <t>68241HS03B</t>
  </si>
  <si>
    <t>68241HS04B</t>
  </si>
  <si>
    <t>68241HS10B</t>
  </si>
  <si>
    <t>68241HS11B</t>
  </si>
  <si>
    <t>68241HS12B</t>
  </si>
  <si>
    <t>68241HS14B</t>
  </si>
  <si>
    <t>68410HS00A</t>
  </si>
  <si>
    <t>68410HS01A</t>
  </si>
  <si>
    <t>68410HS02A</t>
  </si>
  <si>
    <t>68410HS03A</t>
  </si>
  <si>
    <t>68410HS04A</t>
  </si>
  <si>
    <t>68410HS10A</t>
  </si>
  <si>
    <t>68410HS11A</t>
  </si>
  <si>
    <t>68410HS12A</t>
  </si>
  <si>
    <t>68410HS13A</t>
  </si>
  <si>
    <t>68410HS14A</t>
  </si>
  <si>
    <t>68411HS00A</t>
  </si>
  <si>
    <t>68411HS01A</t>
  </si>
  <si>
    <t>68411HS02A</t>
  </si>
  <si>
    <t>68411HS03A</t>
  </si>
  <si>
    <t>68411HS04A</t>
  </si>
  <si>
    <t>68411HS10A</t>
  </si>
  <si>
    <t>68411HS11A</t>
  </si>
  <si>
    <t>68411HS12A</t>
  </si>
  <si>
    <t>68411HS13A</t>
  </si>
  <si>
    <t>68411HS14A</t>
  </si>
  <si>
    <t>969SAHS00A</t>
  </si>
  <si>
    <t>969SAHS00C</t>
  </si>
  <si>
    <t>969SAHS02A</t>
  </si>
  <si>
    <t>969SAHS10B</t>
  </si>
  <si>
    <t>969SAHS12B</t>
  </si>
  <si>
    <t>969SAHS00D</t>
  </si>
  <si>
    <t>No.2 ling Yuan Road,Jiujiang Development Zone,Wuhu,
Anhui, CHINA 241000</t>
    <phoneticPr fontId="3" type="noConversion"/>
  </si>
  <si>
    <t>LID ASSY-CLUSTER,A UPR 上装饰面板-包覆总成</t>
  </si>
  <si>
    <t>FIN ASSY-INST,A 装饰面板A-总成</t>
  </si>
  <si>
    <t>FIN-INST,B， 装饰面板，B包覆总成</t>
  </si>
  <si>
    <t>LID ASSY CONSOLE 扶手总成</t>
  </si>
  <si>
    <t>COVER-SUB CONSOLE 副仪表盘上饰板组件</t>
  </si>
  <si>
    <t>969SAHS02B</t>
  </si>
  <si>
    <t>682S6HS10A</t>
  </si>
  <si>
    <t>SKIRT - INST裙板帘</t>
  </si>
  <si>
    <t>SNP</t>
    <phoneticPr fontId="3" type="noConversion"/>
  </si>
  <si>
    <t>PALLET WEIGHT</t>
    <phoneticPr fontId="3" type="noConversion"/>
  </si>
  <si>
    <t>BOX WEIGHT</t>
    <phoneticPr fontId="3" type="noConversion"/>
  </si>
  <si>
    <t>Item</t>
    <phoneticPr fontId="3" type="noConversion"/>
  </si>
  <si>
    <r>
      <t>Product
 WEIGHT</t>
    </r>
    <r>
      <rPr>
        <b/>
        <sz val="10"/>
        <rFont val="宋体"/>
        <family val="3"/>
        <charset val="134"/>
      </rPr>
      <t>（</t>
    </r>
    <r>
      <rPr>
        <b/>
        <sz val="10"/>
        <rFont val="Times New Roman"/>
        <family val="1"/>
      </rPr>
      <t>kg</t>
    </r>
    <r>
      <rPr>
        <b/>
        <sz val="10"/>
        <rFont val="宋体"/>
        <family val="3"/>
        <charset val="134"/>
      </rPr>
      <t>）</t>
    </r>
    <phoneticPr fontId="3" type="noConversion"/>
  </si>
  <si>
    <t>Weight</t>
    <phoneticPr fontId="3" type="noConversion"/>
  </si>
  <si>
    <t>Price（1.25）</t>
    <phoneticPr fontId="3" type="noConversion"/>
  </si>
  <si>
    <t>P</t>
    <phoneticPr fontId="3" type="noConversion"/>
  </si>
  <si>
    <r>
      <t>Terms of trade</t>
    </r>
    <r>
      <rPr>
        <sz val="10"/>
        <rFont val="宋体"/>
        <family val="3"/>
        <charset val="134"/>
      </rPr>
      <t>：</t>
    </r>
    <r>
      <rPr>
        <sz val="10"/>
        <rFont val="Times New Roman"/>
        <family val="1"/>
      </rPr>
      <t>DDP</t>
    </r>
    <phoneticPr fontId="3" type="noConversion"/>
  </si>
  <si>
    <t>Qty</t>
    <phoneticPr fontId="3" type="noConversion"/>
  </si>
  <si>
    <t>上装饰面板-包覆总成</t>
    <phoneticPr fontId="3" type="noConversion"/>
  </si>
  <si>
    <t>装饰面板，B包覆总成</t>
    <phoneticPr fontId="3" type="noConversion"/>
  </si>
  <si>
    <t>扶手总成</t>
    <phoneticPr fontId="3" type="noConversion"/>
  </si>
  <si>
    <t>裙板帘</t>
  </si>
  <si>
    <t>96920HS02B</t>
    <phoneticPr fontId="3" type="noConversion"/>
  </si>
  <si>
    <t>96920HS12B</t>
    <phoneticPr fontId="3" type="noConversion"/>
  </si>
  <si>
    <t>W</t>
    <phoneticPr fontId="3" type="noConversion"/>
  </si>
  <si>
    <t>68241HS20A</t>
  </si>
  <si>
    <t>装饰面板A-总成</t>
    <phoneticPr fontId="3" type="noConversion"/>
  </si>
  <si>
    <t>68411HS20A</t>
    <phoneticPr fontId="3" type="noConversion"/>
  </si>
  <si>
    <t>96920HS00B</t>
  </si>
  <si>
    <t>96920HS01B</t>
  </si>
  <si>
    <t>96920HS02B</t>
  </si>
  <si>
    <t>96920HS03B</t>
  </si>
  <si>
    <t>96920HS04B</t>
  </si>
  <si>
    <t>96920HS10B</t>
  </si>
  <si>
    <t>96920HS11B</t>
  </si>
  <si>
    <t>96920HS12B</t>
  </si>
  <si>
    <t>96920HS13B</t>
  </si>
  <si>
    <t>96920HS14B</t>
  </si>
  <si>
    <r>
      <t>96920HS</t>
    </r>
    <r>
      <rPr>
        <sz val="12"/>
        <rFont val="宋体"/>
        <family val="3"/>
        <charset val="134"/>
      </rPr>
      <t>20</t>
    </r>
    <r>
      <rPr>
        <sz val="12"/>
        <rFont val="宋体"/>
        <family val="3"/>
        <charset val="134"/>
      </rPr>
      <t>B</t>
    </r>
    <phoneticPr fontId="3" type="noConversion"/>
  </si>
  <si>
    <t>副仪表盘上饰板组件</t>
    <phoneticPr fontId="3" type="noConversion"/>
  </si>
  <si>
    <t>969SAHS20A</t>
    <phoneticPr fontId="3" type="noConversion"/>
  </si>
  <si>
    <t>68410HT20A</t>
    <phoneticPr fontId="3" type="noConversion"/>
  </si>
  <si>
    <t>969SAHT20A</t>
    <phoneticPr fontId="3" type="noConversion"/>
  </si>
  <si>
    <t>969SAHT30A</t>
    <phoneticPr fontId="3" type="noConversion"/>
  </si>
  <si>
    <r>
      <t>68241HT</t>
    </r>
    <r>
      <rPr>
        <sz val="12"/>
        <rFont val="宋体"/>
        <family val="3"/>
        <charset val="134"/>
      </rPr>
      <t>20A</t>
    </r>
    <phoneticPr fontId="3" type="noConversion"/>
  </si>
  <si>
    <r>
      <t>68241HT3</t>
    </r>
    <r>
      <rPr>
        <sz val="12"/>
        <rFont val="宋体"/>
        <family val="3"/>
        <charset val="134"/>
      </rPr>
      <t>0A</t>
    </r>
    <phoneticPr fontId="3" type="noConversion"/>
  </si>
  <si>
    <r>
      <t>68410H</t>
    </r>
    <r>
      <rPr>
        <sz val="12"/>
        <rFont val="宋体"/>
        <family val="3"/>
        <charset val="134"/>
      </rPr>
      <t>T20</t>
    </r>
    <r>
      <rPr>
        <sz val="12"/>
        <rFont val="宋体"/>
        <family val="3"/>
        <charset val="134"/>
      </rPr>
      <t>A</t>
    </r>
    <phoneticPr fontId="3" type="noConversion"/>
  </si>
  <si>
    <r>
      <t>68410HT30</t>
    </r>
    <r>
      <rPr>
        <sz val="12"/>
        <rFont val="宋体"/>
        <family val="3"/>
        <charset val="134"/>
      </rPr>
      <t>A</t>
    </r>
    <phoneticPr fontId="3" type="noConversion"/>
  </si>
  <si>
    <t>68411HT20A</t>
    <phoneticPr fontId="3" type="noConversion"/>
  </si>
  <si>
    <t>68411HT30A</t>
    <phoneticPr fontId="3" type="noConversion"/>
  </si>
  <si>
    <t>96920HT20B</t>
    <phoneticPr fontId="3" type="noConversion"/>
  </si>
  <si>
    <t>96920HT30B</t>
    <phoneticPr fontId="3" type="noConversion"/>
  </si>
  <si>
    <t xml:space="preserve">DLLC2026012801 </t>
    <phoneticPr fontId="3" type="noConversion"/>
  </si>
  <si>
    <t>Jan.28.2026</t>
    <phoneticPr fontId="3" type="noConversion"/>
  </si>
  <si>
    <t>68411HT30A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</si>
</sst>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0_);[Red]\(0.000\)"/>
    <numFmt numFmtId="177" formatCode="_-* #,##0.00\ [$€-1]_-;\-* #,##0.00\ [$€-1]_-;_-* &quot;-&quot;??\ [$€-1]_-"/>
    <numFmt numFmtId="178" formatCode="0.00_);[Red]\(0.00\)"/>
    <numFmt numFmtId="179" formatCode="0_);[Red]\(0\)"/>
    <numFmt numFmtId="180" formatCode="#,##0_ "/>
    <numFmt numFmtId="181" formatCode="0.0000_);[Red]\(0.0000\)"/>
    <numFmt numFmtId="182" formatCode="_([$€]* #,##0.00_);_([$€]* \(#,##0.00\);_([$€]* &quot;-&quot;??_);_(@_)"/>
    <numFmt numFmtId="183" formatCode="0.00_ "/>
    <numFmt numFmtId="184" formatCode="#,##0.0000_ "/>
    <numFmt numFmtId="185" formatCode="\$#,##0.00;\-\$#,##0.00"/>
    <numFmt numFmtId="186" formatCode="0.000&quot;kg&quot;"/>
    <numFmt numFmtId="187" formatCode="&quot;US$&quot;#,##0.0000;\-&quot;US$&quot;#,##0.0000"/>
    <numFmt numFmtId="188" formatCode="\$#,##0.0000;\-\$#,##0.0000"/>
    <numFmt numFmtId="189" formatCode="\$#,##0.0000_);[Red]\(\$#,##0.0000\)"/>
  </numFmts>
  <fonts count="20" x14ac:knownFonts="1">
    <font>
      <sz val="12"/>
      <name val="宋体"/>
      <charset val="134"/>
    </font>
    <font>
      <sz val="11"/>
      <color theme="1"/>
      <name val="宋体"/>
      <family val="2"/>
      <scheme val="minor"/>
    </font>
    <font>
      <sz val="10"/>
      <color indexed="8"/>
      <name val="MS Sans Serif"/>
      <family val="1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name val="宋体"/>
      <family val="3"/>
      <charset val="134"/>
    </font>
    <font>
      <b/>
      <sz val="10"/>
      <name val="Times New Roman"/>
      <family val="1"/>
    </font>
    <font>
      <sz val="12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8">
    <xf numFmtId="177" fontId="0" fillId="0" borderId="0">
      <alignment vertical="center"/>
    </xf>
    <xf numFmtId="177" fontId="2" fillId="0" borderId="0"/>
    <xf numFmtId="177" fontId="4" fillId="0" borderId="0"/>
    <xf numFmtId="177" fontId="11" fillId="0" borderId="0"/>
    <xf numFmtId="177" fontId="1" fillId="0" borderId="0"/>
    <xf numFmtId="177" fontId="11" fillId="0" borderId="0">
      <alignment vertical="center"/>
    </xf>
    <xf numFmtId="182" fontId="16" fillId="0" borderId="0"/>
    <xf numFmtId="0" fontId="16" fillId="0" borderId="0" applyNumberFormat="0" applyFill="0" applyBorder="0" applyAlignment="0" applyProtection="0"/>
  </cellStyleXfs>
  <cellXfs count="102">
    <xf numFmtId="177" fontId="0" fillId="0" borderId="0" xfId="0">
      <alignment vertical="center"/>
    </xf>
    <xf numFmtId="177" fontId="5" fillId="0" borderId="0" xfId="0" applyFont="1" applyFill="1" applyAlignment="1">
      <alignment vertical="center"/>
    </xf>
    <xf numFmtId="177" fontId="5" fillId="0" borderId="0" xfId="0" applyFont="1" applyFill="1" applyAlignment="1">
      <alignment horizontal="center" vertical="center"/>
    </xf>
    <xf numFmtId="177" fontId="8" fillId="0" borderId="0" xfId="1" applyFont="1" applyFill="1" applyAlignment="1">
      <alignment horizontal="center" vertical="center"/>
    </xf>
    <xf numFmtId="177" fontId="9" fillId="0" borderId="0" xfId="1" applyFont="1" applyFill="1" applyAlignment="1">
      <alignment horizontal="center" vertical="center"/>
    </xf>
    <xf numFmtId="177" fontId="0" fillId="0" borderId="0" xfId="0" applyFill="1" applyAlignment="1">
      <alignment vertical="center"/>
    </xf>
    <xf numFmtId="177" fontId="12" fillId="0" borderId="1" xfId="1" applyFont="1" applyFill="1" applyBorder="1" applyAlignment="1">
      <alignment horizontal="center" vertical="center" wrapText="1"/>
    </xf>
    <xf numFmtId="176" fontId="12" fillId="0" borderId="1" xfId="1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Alignment="1">
      <alignment horizontal="center" vertical="center"/>
    </xf>
    <xf numFmtId="177" fontId="12" fillId="0" borderId="1" xfId="1" applyFont="1" applyBorder="1" applyAlignment="1">
      <alignment horizontal="center" vertical="center"/>
    </xf>
    <xf numFmtId="177" fontId="8" fillId="0" borderId="0" xfId="1" applyFont="1" applyFill="1" applyAlignment="1">
      <alignment horizontal="left" vertical="center"/>
    </xf>
    <xf numFmtId="176" fontId="9" fillId="0" borderId="0" xfId="1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7" fontId="12" fillId="0" borderId="1" xfId="1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/>
    </xf>
    <xf numFmtId="177" fontId="13" fillId="0" borderId="1" xfId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177" fontId="12" fillId="2" borderId="1" xfId="1" applyFont="1" applyFill="1" applyBorder="1" applyAlignment="1">
      <alignment horizontal="center" vertical="center" wrapText="1"/>
    </xf>
    <xf numFmtId="177" fontId="5" fillId="2" borderId="0" xfId="0" applyFont="1" applyFill="1" applyAlignment="1">
      <alignment horizontal="center" vertical="center"/>
    </xf>
    <xf numFmtId="180" fontId="8" fillId="0" borderId="0" xfId="1" applyNumberFormat="1" applyFont="1" applyFill="1" applyAlignment="1">
      <alignment horizontal="left" vertical="center"/>
    </xf>
    <xf numFmtId="180" fontId="8" fillId="0" borderId="0" xfId="1" applyNumberFormat="1" applyFont="1" applyFill="1" applyAlignment="1">
      <alignment horizontal="center" vertical="center"/>
    </xf>
    <xf numFmtId="180" fontId="9" fillId="0" borderId="0" xfId="1" applyNumberFormat="1" applyFont="1" applyFill="1" applyAlignment="1">
      <alignment horizontal="center"/>
    </xf>
    <xf numFmtId="180" fontId="12" fillId="0" borderId="1" xfId="1" applyNumberFormat="1" applyFont="1" applyFill="1" applyBorder="1" applyAlignment="1">
      <alignment horizontal="center" vertical="center"/>
    </xf>
    <xf numFmtId="180" fontId="8" fillId="0" borderId="1" xfId="1" applyNumberFormat="1" applyFont="1" applyFill="1" applyBorder="1" applyAlignment="1">
      <alignment horizontal="center" vertical="center"/>
    </xf>
    <xf numFmtId="180" fontId="5" fillId="0" borderId="0" xfId="0" applyNumberFormat="1" applyFont="1" applyFill="1" applyAlignment="1">
      <alignment horizontal="center" vertical="center"/>
    </xf>
    <xf numFmtId="178" fontId="9" fillId="0" borderId="0" xfId="1" applyNumberFormat="1" applyFont="1" applyFill="1" applyAlignment="1">
      <alignment horizontal="center" vertical="center"/>
    </xf>
    <xf numFmtId="178" fontId="12" fillId="0" borderId="1" xfId="1" applyNumberFormat="1" applyFont="1" applyFill="1" applyBorder="1" applyAlignment="1">
      <alignment horizontal="center" vertical="center" wrapText="1"/>
    </xf>
    <xf numFmtId="177" fontId="11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10" fillId="0" borderId="0" xfId="0" applyNumberFormat="1" applyFont="1" applyFill="1" applyAlignment="1">
      <alignment horizontal="center" vertical="center"/>
    </xf>
    <xf numFmtId="181" fontId="5" fillId="0" borderId="0" xfId="0" applyNumberFormat="1" applyFont="1" applyFill="1" applyAlignment="1">
      <alignment vertical="center"/>
    </xf>
    <xf numFmtId="181" fontId="10" fillId="3" borderId="0" xfId="0" applyNumberFormat="1" applyFont="1" applyFill="1" applyAlignment="1">
      <alignment horizontal="center" vertical="center"/>
    </xf>
    <xf numFmtId="176" fontId="10" fillId="3" borderId="0" xfId="0" applyNumberFormat="1" applyFont="1" applyFill="1" applyAlignment="1">
      <alignment horizontal="center" vertical="center"/>
    </xf>
    <xf numFmtId="177" fontId="10" fillId="3" borderId="0" xfId="0" applyFont="1" applyFill="1" applyAlignment="1">
      <alignment horizontal="center" vertical="center"/>
    </xf>
    <xf numFmtId="177" fontId="15" fillId="0" borderId="1" xfId="0" applyFont="1" applyFill="1" applyBorder="1" applyAlignment="1">
      <alignment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177" fontId="14" fillId="0" borderId="1" xfId="0" applyFont="1" applyFill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" fontId="16" fillId="0" borderId="1" xfId="6" applyNumberFormat="1" applyFont="1" applyFill="1" applyBorder="1" applyAlignment="1">
      <alignment horizontal="center"/>
    </xf>
    <xf numFmtId="183" fontId="8" fillId="0" borderId="1" xfId="3" applyNumberFormat="1" applyFont="1" applyFill="1" applyBorder="1" applyAlignment="1">
      <alignment horizontal="center" vertical="center" wrapText="1"/>
    </xf>
    <xf numFmtId="179" fontId="8" fillId="0" borderId="2" xfId="3" applyNumberFormat="1" applyFont="1" applyFill="1" applyBorder="1" applyAlignment="1">
      <alignment horizontal="center" vertical="center" wrapText="1"/>
    </xf>
    <xf numFmtId="179" fontId="8" fillId="0" borderId="1" xfId="3" applyNumberFormat="1" applyFont="1" applyFill="1" applyBorder="1" applyAlignment="1">
      <alignment horizontal="center" vertical="center" wrapText="1"/>
    </xf>
    <xf numFmtId="176" fontId="11" fillId="0" borderId="0" xfId="0" applyNumberFormat="1" applyFont="1" applyFill="1" applyAlignment="1">
      <alignment vertical="center" wrapText="1"/>
    </xf>
    <xf numFmtId="176" fontId="11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vertical="center"/>
    </xf>
    <xf numFmtId="0" fontId="11" fillId="0" borderId="0" xfId="0" applyNumberFormat="1" applyFont="1" applyFill="1" applyAlignment="1">
      <alignment horizontal="center" vertical="center"/>
    </xf>
    <xf numFmtId="0" fontId="10" fillId="3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177" fontId="8" fillId="0" borderId="0" xfId="1" applyFont="1" applyFill="1" applyAlignment="1">
      <alignment vertical="center" wrapText="1"/>
    </xf>
    <xf numFmtId="178" fontId="8" fillId="0" borderId="3" xfId="3" applyNumberFormat="1" applyFont="1" applyFill="1" applyBorder="1" applyAlignment="1">
      <alignment horizontal="center" vertical="center" wrapText="1"/>
    </xf>
    <xf numFmtId="177" fontId="8" fillId="0" borderId="0" xfId="1" applyFont="1" applyFill="1" applyAlignment="1">
      <alignment vertical="center"/>
    </xf>
    <xf numFmtId="0" fontId="10" fillId="4" borderId="0" xfId="0" applyNumberFormat="1" applyFont="1" applyFill="1" applyAlignment="1">
      <alignment horizontal="center" vertical="center"/>
    </xf>
    <xf numFmtId="176" fontId="10" fillId="4" borderId="0" xfId="0" applyNumberFormat="1" applyFont="1" applyFill="1" applyAlignment="1">
      <alignment horizontal="center" vertical="center"/>
    </xf>
    <xf numFmtId="177" fontId="18" fillId="2" borderId="0" xfId="0" applyFont="1" applyFill="1" applyAlignment="1">
      <alignment horizontal="center" vertical="center"/>
    </xf>
    <xf numFmtId="184" fontId="18" fillId="2" borderId="0" xfId="0" applyNumberFormat="1" applyFont="1" applyFill="1" applyAlignment="1">
      <alignment horizontal="center" vertical="center"/>
    </xf>
    <xf numFmtId="0" fontId="18" fillId="2" borderId="0" xfId="0" applyNumberFormat="1" applyFont="1" applyFill="1" applyAlignment="1">
      <alignment horizontal="center" vertical="center"/>
    </xf>
    <xf numFmtId="186" fontId="18" fillId="2" borderId="0" xfId="0" applyNumberFormat="1" applyFont="1" applyFill="1" applyAlignment="1">
      <alignment horizontal="center" vertical="center"/>
    </xf>
    <xf numFmtId="185" fontId="18" fillId="2" borderId="0" xfId="0" applyNumberFormat="1" applyFont="1" applyFill="1" applyAlignment="1">
      <alignment horizontal="center" vertical="center"/>
    </xf>
    <xf numFmtId="177" fontId="0" fillId="2" borderId="0" xfId="0" applyFill="1" applyAlignment="1">
      <alignment horizontal="center" vertical="center"/>
    </xf>
    <xf numFmtId="184" fontId="0" fillId="2" borderId="0" xfId="0" applyNumberFormat="1" applyFill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186" fontId="0" fillId="2" borderId="0" xfId="0" applyNumberFormat="1" applyFill="1" applyAlignment="1">
      <alignment horizontal="center" vertical="center"/>
    </xf>
    <xf numFmtId="185" fontId="0" fillId="2" borderId="0" xfId="0" applyNumberFormat="1" applyFill="1" applyAlignment="1">
      <alignment horizontal="center" vertical="center"/>
    </xf>
    <xf numFmtId="177" fontId="0" fillId="5" borderId="0" xfId="0" applyFill="1" applyAlignment="1">
      <alignment horizontal="center" vertical="center"/>
    </xf>
    <xf numFmtId="184" fontId="0" fillId="5" borderId="0" xfId="0" applyNumberFormat="1" applyFill="1" applyAlignment="1">
      <alignment horizontal="center" vertical="center"/>
    </xf>
    <xf numFmtId="186" fontId="0" fillId="5" borderId="0" xfId="0" applyNumberFormat="1" applyFill="1" applyAlignment="1">
      <alignment horizontal="center" vertical="center"/>
    </xf>
    <xf numFmtId="177" fontId="11" fillId="5" borderId="0" xfId="0" applyFont="1" applyFill="1" applyAlignment="1">
      <alignment horizontal="center" vertical="center"/>
    </xf>
    <xf numFmtId="177" fontId="14" fillId="2" borderId="1" xfId="0" applyFont="1" applyFill="1" applyBorder="1" applyAlignment="1">
      <alignment horizontal="center" vertical="center"/>
    </xf>
    <xf numFmtId="177" fontId="15" fillId="2" borderId="1" xfId="0" applyFont="1" applyFill="1" applyBorder="1" applyAlignment="1">
      <alignment vertical="center" wrapText="1"/>
    </xf>
    <xf numFmtId="178" fontId="8" fillId="2" borderId="1" xfId="3" applyNumberFormat="1" applyFont="1" applyFill="1" applyBorder="1" applyAlignment="1">
      <alignment horizontal="center" vertical="center" wrapText="1"/>
    </xf>
    <xf numFmtId="179" fontId="8" fillId="2" borderId="1" xfId="3" applyNumberFormat="1" applyFont="1" applyFill="1" applyBorder="1" applyAlignment="1">
      <alignment horizontal="center" vertical="center" wrapText="1"/>
    </xf>
    <xf numFmtId="181" fontId="10" fillId="2" borderId="0" xfId="0" applyNumberFormat="1" applyFont="1" applyFill="1" applyAlignment="1">
      <alignment horizontal="center" vertical="center"/>
    </xf>
    <xf numFmtId="0" fontId="10" fillId="2" borderId="0" xfId="0" applyNumberFormat="1" applyFont="1" applyFill="1" applyAlignment="1">
      <alignment horizontal="center" vertical="center"/>
    </xf>
    <xf numFmtId="176" fontId="10" fillId="2" borderId="0" xfId="0" applyNumberFormat="1" applyFont="1" applyFill="1" applyAlignment="1">
      <alignment horizontal="center" vertical="center"/>
    </xf>
    <xf numFmtId="177" fontId="10" fillId="2" borderId="0" xfId="0" applyFont="1" applyFill="1" applyAlignment="1">
      <alignment horizontal="center" vertical="center"/>
    </xf>
    <xf numFmtId="178" fontId="8" fillId="2" borderId="3" xfId="3" applyNumberFormat="1" applyFont="1" applyFill="1" applyBorder="1" applyAlignment="1">
      <alignment horizontal="center" vertical="center" wrapText="1"/>
    </xf>
    <xf numFmtId="179" fontId="8" fillId="2" borderId="2" xfId="3" applyNumberFormat="1" applyFont="1" applyFill="1" applyBorder="1" applyAlignment="1">
      <alignment horizontal="center" vertical="center" wrapText="1"/>
    </xf>
    <xf numFmtId="186" fontId="0" fillId="2" borderId="0" xfId="0" applyNumberFormat="1" applyFill="1" applyAlignment="1">
      <alignment vertical="center"/>
    </xf>
    <xf numFmtId="187" fontId="18" fillId="2" borderId="0" xfId="0" applyNumberFormat="1" applyFont="1" applyFill="1" applyAlignment="1">
      <alignment horizontal="center" vertical="center"/>
    </xf>
    <xf numFmtId="187" fontId="0" fillId="2" borderId="0" xfId="0" applyNumberFormat="1" applyFill="1" applyAlignment="1">
      <alignment horizontal="center" vertical="center"/>
    </xf>
    <xf numFmtId="188" fontId="18" fillId="2" borderId="0" xfId="0" applyNumberFormat="1" applyFont="1" applyFill="1" applyAlignment="1">
      <alignment horizontal="center" vertical="center"/>
    </xf>
    <xf numFmtId="188" fontId="0" fillId="2" borderId="0" xfId="0" applyNumberFormat="1" applyFill="1" applyAlignment="1">
      <alignment horizontal="center" vertical="center"/>
    </xf>
    <xf numFmtId="189" fontId="18" fillId="2" borderId="0" xfId="0" applyNumberFormat="1" applyFont="1" applyFill="1" applyAlignment="1">
      <alignment horizontal="center" vertical="center"/>
    </xf>
    <xf numFmtId="189" fontId="0" fillId="2" borderId="0" xfId="0" applyNumberFormat="1" applyFill="1" applyAlignment="1">
      <alignment vertical="center"/>
    </xf>
    <xf numFmtId="189" fontId="0" fillId="2" borderId="0" xfId="0" applyNumberFormat="1" applyFill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177" fontId="6" fillId="0" borderId="0" xfId="1" applyFont="1" applyFill="1" applyAlignment="1">
      <alignment horizontal="center" vertical="center"/>
    </xf>
    <xf numFmtId="177" fontId="6" fillId="0" borderId="0" xfId="1" applyFont="1" applyFill="1" applyAlignment="1">
      <alignment horizontal="center" vertical="center" wrapText="1"/>
    </xf>
    <xf numFmtId="177" fontId="7" fillId="0" borderId="0" xfId="1" applyFont="1" applyFill="1" applyAlignment="1">
      <alignment horizontal="center" vertical="center"/>
    </xf>
    <xf numFmtId="177" fontId="6" fillId="0" borderId="0" xfId="1" applyFont="1" applyFill="1" applyBorder="1" applyAlignment="1">
      <alignment horizontal="center" vertical="center"/>
    </xf>
    <xf numFmtId="177" fontId="8" fillId="0" borderId="0" xfId="1" applyFont="1" applyFill="1" applyAlignment="1">
      <alignment horizontal="left" vertical="center" wrapText="1"/>
    </xf>
    <xf numFmtId="177" fontId="8" fillId="0" borderId="0" xfId="1" applyFont="1" applyFill="1" applyAlignment="1">
      <alignment horizontal="left" vertical="center"/>
    </xf>
    <xf numFmtId="177" fontId="13" fillId="0" borderId="1" xfId="1" applyFont="1" applyFill="1" applyBorder="1" applyAlignment="1">
      <alignment horizontal="center" vertical="center"/>
    </xf>
    <xf numFmtId="177" fontId="8" fillId="0" borderId="0" xfId="1" applyNumberFormat="1" applyFont="1" applyFill="1" applyAlignment="1">
      <alignment horizontal="left" vertical="center" wrapText="1"/>
    </xf>
    <xf numFmtId="177" fontId="8" fillId="0" borderId="0" xfId="1" applyNumberFormat="1" applyFont="1" applyFill="1" applyAlignment="1">
      <alignment horizontal="left" vertical="center"/>
    </xf>
    <xf numFmtId="49" fontId="8" fillId="0" borderId="0" xfId="1" applyNumberFormat="1" applyFont="1" applyFill="1" applyAlignment="1">
      <alignment horizontal="left" vertical="center" wrapText="1"/>
    </xf>
    <xf numFmtId="180" fontId="8" fillId="0" borderId="0" xfId="1" applyNumberFormat="1" applyFont="1" applyFill="1" applyAlignment="1">
      <alignment horizontal="left" vertical="center"/>
    </xf>
    <xf numFmtId="177" fontId="8" fillId="0" borderId="4" xfId="1" applyFont="1" applyFill="1" applyBorder="1" applyAlignment="1">
      <alignment horizontal="center" vertical="center"/>
    </xf>
    <xf numFmtId="185" fontId="11" fillId="2" borderId="0" xfId="0" applyNumberFormat="1" applyFont="1" applyFill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186" fontId="0" fillId="2" borderId="0" xfId="0" applyNumberFormat="1" applyFill="1" applyAlignment="1">
      <alignment horizontal="center" vertical="center"/>
    </xf>
    <xf numFmtId="189" fontId="0" fillId="2" borderId="0" xfId="0" applyNumberFormat="1" applyFill="1" applyAlignment="1">
      <alignment horizontal="center" vertical="center"/>
    </xf>
  </cellXfs>
  <cellStyles count="8">
    <cellStyle name="Normal 2" xfId="2"/>
    <cellStyle name="RowLevel_1" xfId="7"/>
    <cellStyle name="常规" xfId="0" builtinId="0"/>
    <cellStyle name="常规 10" xfId="6"/>
    <cellStyle name="常规 2" xfId="4"/>
    <cellStyle name="常规 3" xfId="5"/>
    <cellStyle name="常规_a15仪表板总成供货状态清单 2 2" xfId="3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showGridLines="0" tabSelected="1" view="pageBreakPreview" topLeftCell="A47" zoomScaleNormal="100" zoomScaleSheetLayoutView="100" workbookViewId="0">
      <selection activeCell="A11" sqref="A11:A58"/>
    </sheetView>
  </sheetViews>
  <sheetFormatPr defaultColWidth="9" defaultRowHeight="15" x14ac:dyDescent="0.25"/>
  <cols>
    <col min="1" max="1" width="6.59765625" style="24" customWidth="1"/>
    <col min="2" max="2" width="18.09765625" style="18" customWidth="1"/>
    <col min="3" max="3" width="47.8984375" style="2" customWidth="1"/>
    <col min="4" max="4" width="10.8984375" style="8" customWidth="1"/>
    <col min="5" max="5" width="9.59765625" style="12" customWidth="1"/>
    <col min="6" max="6" width="8.8984375" style="2" customWidth="1"/>
    <col min="7" max="7" width="8.19921875" style="2" customWidth="1"/>
    <col min="8" max="8" width="7.3984375" style="2" customWidth="1"/>
    <col min="9" max="9" width="7" style="2" customWidth="1"/>
    <col min="10" max="10" width="8.69921875" style="2" customWidth="1"/>
    <col min="11" max="11" width="6.59765625" style="2" customWidth="1"/>
    <col min="12" max="12" width="11.59765625" style="30" customWidth="1"/>
    <col min="13" max="13" width="9.3984375" style="44" customWidth="1"/>
    <col min="14" max="14" width="8.59765625" style="28" customWidth="1"/>
    <col min="15" max="15" width="11.09765625" style="28" customWidth="1"/>
    <col min="16" max="16" width="9" style="1" customWidth="1"/>
    <col min="17" max="16384" width="9" style="1"/>
  </cols>
  <sheetData>
    <row r="1" spans="1:16" ht="26.4" customHeight="1" x14ac:dyDescent="0.25">
      <c r="A1" s="86" t="s">
        <v>17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6" ht="30.9" customHeight="1" x14ac:dyDescent="0.25">
      <c r="A2" s="87" t="s">
        <v>64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6" ht="29.1" customHeight="1" x14ac:dyDescent="0.25">
      <c r="A3" s="88" t="s">
        <v>18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6" ht="27.9" customHeight="1" x14ac:dyDescent="0.25">
      <c r="A4" s="89" t="s">
        <v>0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</row>
    <row r="5" spans="1:16" ht="27" customHeight="1" x14ac:dyDescent="0.25">
      <c r="A5" s="19" t="s">
        <v>1</v>
      </c>
      <c r="B5" s="90" t="s">
        <v>19</v>
      </c>
      <c r="C5" s="90"/>
      <c r="D5" s="90"/>
      <c r="E5" s="90"/>
      <c r="F5" s="90"/>
      <c r="G5" s="90"/>
      <c r="H5" s="3" t="s">
        <v>13</v>
      </c>
      <c r="I5" s="91" t="s">
        <v>117</v>
      </c>
      <c r="J5" s="91"/>
      <c r="K5" s="91"/>
    </row>
    <row r="6" spans="1:16" ht="16.5" customHeight="1" x14ac:dyDescent="0.25">
      <c r="A6" s="19" t="s">
        <v>20</v>
      </c>
      <c r="B6" s="90" t="s">
        <v>15</v>
      </c>
      <c r="C6" s="90"/>
      <c r="D6" s="90"/>
      <c r="E6" s="90"/>
      <c r="F6" s="90"/>
      <c r="G6" s="90"/>
      <c r="H6" s="3"/>
      <c r="I6" s="10"/>
      <c r="J6" s="10"/>
      <c r="K6" s="10"/>
    </row>
    <row r="7" spans="1:16" ht="39.9" customHeight="1" x14ac:dyDescent="0.25">
      <c r="A7" s="20"/>
      <c r="B7" s="93" t="s">
        <v>16</v>
      </c>
      <c r="C7" s="93"/>
      <c r="D7" s="93"/>
      <c r="E7" s="93"/>
      <c r="F7" s="93"/>
      <c r="G7" s="93"/>
      <c r="H7" s="3" t="s">
        <v>2</v>
      </c>
      <c r="I7" s="94" t="s">
        <v>118</v>
      </c>
      <c r="J7" s="94"/>
      <c r="K7" s="94"/>
    </row>
    <row r="8" spans="1:16" ht="27" customHeight="1" x14ac:dyDescent="0.25">
      <c r="A8" s="96" t="s">
        <v>81</v>
      </c>
      <c r="B8" s="96"/>
      <c r="C8" s="48"/>
      <c r="D8" s="48"/>
      <c r="E8" s="48"/>
      <c r="F8" s="48"/>
      <c r="G8" s="48"/>
      <c r="H8" s="3"/>
      <c r="I8" s="91"/>
      <c r="J8" s="91"/>
      <c r="K8" s="91"/>
    </row>
    <row r="9" spans="1:16" ht="12.9" customHeight="1" x14ac:dyDescent="0.15">
      <c r="A9" s="21"/>
      <c r="B9" s="95"/>
      <c r="C9" s="95"/>
      <c r="D9" s="25"/>
      <c r="E9" s="11"/>
      <c r="F9" s="4"/>
      <c r="G9" s="5"/>
      <c r="H9" s="97" t="s">
        <v>3</v>
      </c>
      <c r="I9" s="97"/>
      <c r="J9" s="50" t="s">
        <v>4</v>
      </c>
      <c r="K9" s="5"/>
    </row>
    <row r="10" spans="1:16" ht="40.5" customHeight="1" x14ac:dyDescent="0.25">
      <c r="A10" s="22" t="s">
        <v>5</v>
      </c>
      <c r="B10" s="17" t="s">
        <v>6</v>
      </c>
      <c r="C10" s="9" t="s">
        <v>7</v>
      </c>
      <c r="D10" s="26" t="s">
        <v>8</v>
      </c>
      <c r="E10" s="7" t="s">
        <v>21</v>
      </c>
      <c r="F10" s="13" t="s">
        <v>22</v>
      </c>
      <c r="G10" s="6" t="s">
        <v>9</v>
      </c>
      <c r="H10" s="6" t="s">
        <v>10</v>
      </c>
      <c r="I10" s="6" t="s">
        <v>11</v>
      </c>
      <c r="J10" s="6" t="s">
        <v>23</v>
      </c>
      <c r="K10" s="7" t="s">
        <v>12</v>
      </c>
      <c r="L10" s="13" t="s">
        <v>77</v>
      </c>
      <c r="M10" s="45" t="s">
        <v>73</v>
      </c>
      <c r="N10" s="43" t="s">
        <v>75</v>
      </c>
      <c r="O10" s="42" t="s">
        <v>74</v>
      </c>
      <c r="P10" s="27"/>
    </row>
    <row r="11" spans="1:16" s="33" customFormat="1" ht="17.399999999999999" customHeight="1" x14ac:dyDescent="0.25">
      <c r="A11" s="23">
        <v>1</v>
      </c>
      <c r="B11" s="36" t="s">
        <v>36</v>
      </c>
      <c r="C11" s="34" t="s">
        <v>65</v>
      </c>
      <c r="D11" s="38">
        <v>40</v>
      </c>
      <c r="E11" s="49">
        <f t="shared" ref="E11:E58" si="0">D11*L11</f>
        <v>28.56</v>
      </c>
      <c r="F11" s="37">
        <f t="shared" ref="F11:F58" si="1">E11+D11/M11*N11+O11</f>
        <v>63.885000000000005</v>
      </c>
      <c r="G11" s="41">
        <v>114</v>
      </c>
      <c r="H11" s="41">
        <v>80</v>
      </c>
      <c r="I11" s="41">
        <v>127</v>
      </c>
      <c r="J11" s="41">
        <v>1</v>
      </c>
      <c r="K11" s="37">
        <f t="shared" ref="K11:K58" si="2">G11*H11*I11/1000000</f>
        <v>1.1582399999999999</v>
      </c>
      <c r="L11" s="31">
        <v>0.71399999999999997</v>
      </c>
      <c r="M11" s="51">
        <v>40</v>
      </c>
      <c r="N11" s="52">
        <v>16</v>
      </c>
      <c r="O11" s="52">
        <v>19.324999999999999</v>
      </c>
    </row>
    <row r="12" spans="1:16" s="33" customFormat="1" ht="17.399999999999999" customHeight="1" x14ac:dyDescent="0.25">
      <c r="A12" s="23">
        <v>2</v>
      </c>
      <c r="B12" s="36" t="s">
        <v>36</v>
      </c>
      <c r="C12" s="34" t="s">
        <v>65</v>
      </c>
      <c r="D12" s="38">
        <v>40</v>
      </c>
      <c r="E12" s="49">
        <f t="shared" si="0"/>
        <v>28.56</v>
      </c>
      <c r="F12" s="37">
        <f t="shared" si="1"/>
        <v>63.885000000000005</v>
      </c>
      <c r="G12" s="41">
        <v>114</v>
      </c>
      <c r="H12" s="41">
        <v>80</v>
      </c>
      <c r="I12" s="41">
        <v>127</v>
      </c>
      <c r="J12" s="41">
        <v>1</v>
      </c>
      <c r="K12" s="37">
        <f t="shared" si="2"/>
        <v>1.1582399999999999</v>
      </c>
      <c r="L12" s="31">
        <v>0.71399999999999997</v>
      </c>
      <c r="M12" s="51">
        <v>40</v>
      </c>
      <c r="N12" s="52">
        <v>16</v>
      </c>
      <c r="O12" s="52">
        <v>19.324999999999999</v>
      </c>
    </row>
    <row r="13" spans="1:16" s="33" customFormat="1" ht="17.399999999999999" customHeight="1" x14ac:dyDescent="0.25">
      <c r="A13" s="23">
        <v>3</v>
      </c>
      <c r="B13" s="36" t="s">
        <v>36</v>
      </c>
      <c r="C13" s="34" t="s">
        <v>65</v>
      </c>
      <c r="D13" s="38">
        <v>40</v>
      </c>
      <c r="E13" s="49">
        <f t="shared" si="0"/>
        <v>28.56</v>
      </c>
      <c r="F13" s="37">
        <f t="shared" si="1"/>
        <v>63.885000000000005</v>
      </c>
      <c r="G13" s="41">
        <v>114</v>
      </c>
      <c r="H13" s="41">
        <v>80</v>
      </c>
      <c r="I13" s="41">
        <v>127</v>
      </c>
      <c r="J13" s="41">
        <v>1</v>
      </c>
      <c r="K13" s="37">
        <f t="shared" si="2"/>
        <v>1.1582399999999999</v>
      </c>
      <c r="L13" s="31">
        <v>0.71399999999999997</v>
      </c>
      <c r="M13" s="51">
        <v>40</v>
      </c>
      <c r="N13" s="52">
        <v>16</v>
      </c>
      <c r="O13" s="52">
        <v>19.324999999999999</v>
      </c>
    </row>
    <row r="14" spans="1:16" s="33" customFormat="1" ht="17.399999999999999" customHeight="1" x14ac:dyDescent="0.25">
      <c r="A14" s="23">
        <v>4</v>
      </c>
      <c r="B14" s="36" t="s">
        <v>36</v>
      </c>
      <c r="C14" s="34" t="s">
        <v>65</v>
      </c>
      <c r="D14" s="38">
        <v>40</v>
      </c>
      <c r="E14" s="49">
        <f t="shared" si="0"/>
        <v>28.56</v>
      </c>
      <c r="F14" s="37">
        <f t="shared" si="1"/>
        <v>63.885000000000005</v>
      </c>
      <c r="G14" s="41">
        <v>114</v>
      </c>
      <c r="H14" s="41">
        <v>80</v>
      </c>
      <c r="I14" s="41">
        <v>127</v>
      </c>
      <c r="J14" s="41">
        <v>1</v>
      </c>
      <c r="K14" s="37">
        <f t="shared" si="2"/>
        <v>1.1582399999999999</v>
      </c>
      <c r="L14" s="31">
        <v>0.71399999999999997</v>
      </c>
      <c r="M14" s="51">
        <v>40</v>
      </c>
      <c r="N14" s="52">
        <v>16</v>
      </c>
      <c r="O14" s="52">
        <v>19.324999999999999</v>
      </c>
    </row>
    <row r="15" spans="1:16" s="33" customFormat="1" ht="17.399999999999999" customHeight="1" x14ac:dyDescent="0.25">
      <c r="A15" s="23">
        <v>5</v>
      </c>
      <c r="B15" s="36" t="s">
        <v>36</v>
      </c>
      <c r="C15" s="34" t="s">
        <v>65</v>
      </c>
      <c r="D15" s="38">
        <v>40</v>
      </c>
      <c r="E15" s="49">
        <f t="shared" si="0"/>
        <v>28.56</v>
      </c>
      <c r="F15" s="37">
        <f t="shared" si="1"/>
        <v>63.885000000000005</v>
      </c>
      <c r="G15" s="41">
        <v>114</v>
      </c>
      <c r="H15" s="41">
        <v>80</v>
      </c>
      <c r="I15" s="41">
        <v>127</v>
      </c>
      <c r="J15" s="41">
        <v>1</v>
      </c>
      <c r="K15" s="37">
        <f t="shared" si="2"/>
        <v>1.1582399999999999</v>
      </c>
      <c r="L15" s="31">
        <v>0.71399999999999997</v>
      </c>
      <c r="M15" s="51">
        <v>40</v>
      </c>
      <c r="N15" s="52">
        <v>16</v>
      </c>
      <c r="O15" s="52">
        <v>19.324999999999999</v>
      </c>
    </row>
    <row r="16" spans="1:16" s="33" customFormat="1" ht="17.399999999999999" customHeight="1" x14ac:dyDescent="0.25">
      <c r="A16" s="23">
        <v>6</v>
      </c>
      <c r="B16" s="36" t="s">
        <v>36</v>
      </c>
      <c r="C16" s="34" t="s">
        <v>65</v>
      </c>
      <c r="D16" s="38">
        <v>40</v>
      </c>
      <c r="E16" s="49">
        <f t="shared" si="0"/>
        <v>28.56</v>
      </c>
      <c r="F16" s="37">
        <f t="shared" si="1"/>
        <v>63.885000000000005</v>
      </c>
      <c r="G16" s="41">
        <v>114</v>
      </c>
      <c r="H16" s="41">
        <v>80</v>
      </c>
      <c r="I16" s="41">
        <v>127</v>
      </c>
      <c r="J16" s="41">
        <v>1</v>
      </c>
      <c r="K16" s="37">
        <f t="shared" si="2"/>
        <v>1.1582399999999999</v>
      </c>
      <c r="L16" s="31">
        <v>0.71399999999999997</v>
      </c>
      <c r="M16" s="51">
        <v>40</v>
      </c>
      <c r="N16" s="52">
        <v>16</v>
      </c>
      <c r="O16" s="52">
        <v>19.324999999999999</v>
      </c>
    </row>
    <row r="17" spans="1:15" s="33" customFormat="1" ht="17.399999999999999" customHeight="1" x14ac:dyDescent="0.25">
      <c r="A17" s="23">
        <v>7</v>
      </c>
      <c r="B17" s="36" t="s">
        <v>36</v>
      </c>
      <c r="C17" s="34" t="s">
        <v>65</v>
      </c>
      <c r="D17" s="38">
        <v>40</v>
      </c>
      <c r="E17" s="49">
        <f t="shared" si="0"/>
        <v>28.56</v>
      </c>
      <c r="F17" s="37">
        <f t="shared" si="1"/>
        <v>63.885000000000005</v>
      </c>
      <c r="G17" s="41">
        <v>114</v>
      </c>
      <c r="H17" s="41">
        <v>80</v>
      </c>
      <c r="I17" s="41">
        <v>127</v>
      </c>
      <c r="J17" s="41">
        <v>1</v>
      </c>
      <c r="K17" s="37">
        <f t="shared" si="2"/>
        <v>1.1582399999999999</v>
      </c>
      <c r="L17" s="31">
        <v>0.71399999999999997</v>
      </c>
      <c r="M17" s="51">
        <v>40</v>
      </c>
      <c r="N17" s="52">
        <v>16</v>
      </c>
      <c r="O17" s="52">
        <v>19.324999999999999</v>
      </c>
    </row>
    <row r="18" spans="1:15" s="33" customFormat="1" ht="17.399999999999999" customHeight="1" x14ac:dyDescent="0.25">
      <c r="A18" s="23">
        <v>8</v>
      </c>
      <c r="B18" s="36" t="s">
        <v>28</v>
      </c>
      <c r="C18" s="34" t="s">
        <v>65</v>
      </c>
      <c r="D18" s="38">
        <v>40</v>
      </c>
      <c r="E18" s="49">
        <f t="shared" si="0"/>
        <v>28.56</v>
      </c>
      <c r="F18" s="37">
        <f t="shared" si="1"/>
        <v>63.885000000000005</v>
      </c>
      <c r="G18" s="41">
        <v>114</v>
      </c>
      <c r="H18" s="41">
        <v>80</v>
      </c>
      <c r="I18" s="41">
        <v>127</v>
      </c>
      <c r="J18" s="41">
        <v>1</v>
      </c>
      <c r="K18" s="37">
        <f t="shared" si="2"/>
        <v>1.1582399999999999</v>
      </c>
      <c r="L18" s="31">
        <v>0.71399999999999997</v>
      </c>
      <c r="M18" s="51">
        <v>40</v>
      </c>
      <c r="N18" s="52">
        <v>16</v>
      </c>
      <c r="O18" s="52">
        <v>19.324999999999999</v>
      </c>
    </row>
    <row r="19" spans="1:15" s="33" customFormat="1" ht="17.399999999999999" customHeight="1" x14ac:dyDescent="0.25">
      <c r="A19" s="23">
        <v>9</v>
      </c>
      <c r="B19" s="36" t="s">
        <v>31</v>
      </c>
      <c r="C19" s="34" t="s">
        <v>65</v>
      </c>
      <c r="D19" s="38">
        <v>40</v>
      </c>
      <c r="E19" s="49">
        <f t="shared" si="0"/>
        <v>28.56</v>
      </c>
      <c r="F19" s="37">
        <f t="shared" si="1"/>
        <v>63.885000000000005</v>
      </c>
      <c r="G19" s="41">
        <v>114</v>
      </c>
      <c r="H19" s="41">
        <v>80</v>
      </c>
      <c r="I19" s="41">
        <v>127</v>
      </c>
      <c r="J19" s="41">
        <v>1</v>
      </c>
      <c r="K19" s="37">
        <f t="shared" si="2"/>
        <v>1.1582399999999999</v>
      </c>
      <c r="L19" s="31">
        <v>0.71399999999999997</v>
      </c>
      <c r="M19" s="51">
        <v>40</v>
      </c>
      <c r="N19" s="52">
        <v>16</v>
      </c>
      <c r="O19" s="52">
        <v>19.324999999999999</v>
      </c>
    </row>
    <row r="20" spans="1:15" s="33" customFormat="1" ht="17.399999999999999" customHeight="1" x14ac:dyDescent="0.25">
      <c r="A20" s="23">
        <v>10</v>
      </c>
      <c r="B20" s="36" t="s">
        <v>31</v>
      </c>
      <c r="C20" s="34" t="s">
        <v>65</v>
      </c>
      <c r="D20" s="38">
        <v>40</v>
      </c>
      <c r="E20" s="49">
        <f t="shared" si="0"/>
        <v>28.56</v>
      </c>
      <c r="F20" s="37">
        <f t="shared" si="1"/>
        <v>63.885000000000005</v>
      </c>
      <c r="G20" s="41">
        <v>114</v>
      </c>
      <c r="H20" s="41">
        <v>80</v>
      </c>
      <c r="I20" s="41">
        <v>127</v>
      </c>
      <c r="J20" s="41">
        <v>1</v>
      </c>
      <c r="K20" s="37">
        <f t="shared" si="2"/>
        <v>1.1582399999999999</v>
      </c>
      <c r="L20" s="31">
        <v>0.71399999999999997</v>
      </c>
      <c r="M20" s="51">
        <v>40</v>
      </c>
      <c r="N20" s="52">
        <v>16</v>
      </c>
      <c r="O20" s="52">
        <v>19.324999999999999</v>
      </c>
    </row>
    <row r="21" spans="1:15" s="33" customFormat="1" ht="17.399999999999999" customHeight="1" x14ac:dyDescent="0.25">
      <c r="A21" s="23">
        <v>11</v>
      </c>
      <c r="B21" s="36" t="s">
        <v>31</v>
      </c>
      <c r="C21" s="34" t="s">
        <v>65</v>
      </c>
      <c r="D21" s="38">
        <v>40</v>
      </c>
      <c r="E21" s="49">
        <f t="shared" si="0"/>
        <v>28.56</v>
      </c>
      <c r="F21" s="37">
        <f t="shared" si="1"/>
        <v>63.885000000000005</v>
      </c>
      <c r="G21" s="41">
        <v>114</v>
      </c>
      <c r="H21" s="41">
        <v>80</v>
      </c>
      <c r="I21" s="41">
        <v>127</v>
      </c>
      <c r="J21" s="41">
        <v>1</v>
      </c>
      <c r="K21" s="37">
        <f t="shared" si="2"/>
        <v>1.1582399999999999</v>
      </c>
      <c r="L21" s="31">
        <v>0.71399999999999997</v>
      </c>
      <c r="M21" s="51">
        <v>40</v>
      </c>
      <c r="N21" s="52">
        <v>16</v>
      </c>
      <c r="O21" s="52">
        <v>19.324999999999999</v>
      </c>
    </row>
    <row r="22" spans="1:15" s="33" customFormat="1" ht="17.399999999999999" customHeight="1" x14ac:dyDescent="0.25">
      <c r="A22" s="23">
        <v>12</v>
      </c>
      <c r="B22" s="36" t="s">
        <v>31</v>
      </c>
      <c r="C22" s="34" t="s">
        <v>65</v>
      </c>
      <c r="D22" s="38">
        <v>40</v>
      </c>
      <c r="E22" s="49">
        <f t="shared" si="0"/>
        <v>28.56</v>
      </c>
      <c r="F22" s="37">
        <f t="shared" si="1"/>
        <v>63.885000000000005</v>
      </c>
      <c r="G22" s="41">
        <v>114</v>
      </c>
      <c r="H22" s="41">
        <v>80</v>
      </c>
      <c r="I22" s="41">
        <v>127</v>
      </c>
      <c r="J22" s="41">
        <v>1</v>
      </c>
      <c r="K22" s="37">
        <f t="shared" si="2"/>
        <v>1.1582399999999999</v>
      </c>
      <c r="L22" s="31">
        <v>0.71399999999999997</v>
      </c>
      <c r="M22" s="51">
        <v>40</v>
      </c>
      <c r="N22" s="52">
        <v>16</v>
      </c>
      <c r="O22" s="52">
        <v>19.324999999999999</v>
      </c>
    </row>
    <row r="23" spans="1:15" s="33" customFormat="1" ht="17.399999999999999" customHeight="1" x14ac:dyDescent="0.25">
      <c r="A23" s="23">
        <v>13</v>
      </c>
      <c r="B23" s="36" t="s">
        <v>88</v>
      </c>
      <c r="C23" s="34" t="s">
        <v>68</v>
      </c>
      <c r="D23" s="38">
        <v>180</v>
      </c>
      <c r="E23" s="49">
        <f t="shared" si="0"/>
        <v>161.64000000000001</v>
      </c>
      <c r="F23" s="37">
        <f t="shared" si="1"/>
        <v>209.64000000000001</v>
      </c>
      <c r="G23" s="40">
        <v>114</v>
      </c>
      <c r="H23" s="40">
        <v>98</v>
      </c>
      <c r="I23" s="41">
        <v>128</v>
      </c>
      <c r="J23" s="41">
        <v>1</v>
      </c>
      <c r="K23" s="37">
        <f t="shared" si="2"/>
        <v>1.430016</v>
      </c>
      <c r="L23" s="31">
        <v>0.89800000000000002</v>
      </c>
      <c r="M23" s="46">
        <v>15</v>
      </c>
      <c r="N23" s="32">
        <v>3</v>
      </c>
      <c r="O23" s="32">
        <v>12</v>
      </c>
    </row>
    <row r="24" spans="1:15" s="33" customFormat="1" ht="17.399999999999999" customHeight="1" x14ac:dyDescent="0.25">
      <c r="A24" s="23">
        <v>14</v>
      </c>
      <c r="B24" s="36" t="s">
        <v>87</v>
      </c>
      <c r="C24" s="34" t="s">
        <v>68</v>
      </c>
      <c r="D24" s="38">
        <v>180</v>
      </c>
      <c r="E24" s="49">
        <f t="shared" si="0"/>
        <v>161.64000000000001</v>
      </c>
      <c r="F24" s="37">
        <f t="shared" si="1"/>
        <v>209.64000000000001</v>
      </c>
      <c r="G24" s="40">
        <v>114</v>
      </c>
      <c r="H24" s="40">
        <v>98</v>
      </c>
      <c r="I24" s="41">
        <v>128</v>
      </c>
      <c r="J24" s="41">
        <v>1</v>
      </c>
      <c r="K24" s="37">
        <f t="shared" si="2"/>
        <v>1.430016</v>
      </c>
      <c r="L24" s="31">
        <v>0.89800000000000002</v>
      </c>
      <c r="M24" s="46">
        <v>15</v>
      </c>
      <c r="N24" s="32">
        <v>3</v>
      </c>
      <c r="O24" s="32">
        <v>12</v>
      </c>
    </row>
    <row r="25" spans="1:15" s="33" customFormat="1" ht="17.399999999999999" customHeight="1" x14ac:dyDescent="0.25">
      <c r="A25" s="23">
        <v>15</v>
      </c>
      <c r="B25" s="36" t="s">
        <v>87</v>
      </c>
      <c r="C25" s="34" t="s">
        <v>68</v>
      </c>
      <c r="D25" s="38">
        <v>180</v>
      </c>
      <c r="E25" s="49">
        <f t="shared" si="0"/>
        <v>161.64000000000001</v>
      </c>
      <c r="F25" s="37">
        <f t="shared" si="1"/>
        <v>209.64000000000001</v>
      </c>
      <c r="G25" s="40">
        <v>114</v>
      </c>
      <c r="H25" s="40">
        <v>98</v>
      </c>
      <c r="I25" s="41">
        <v>128</v>
      </c>
      <c r="J25" s="41">
        <v>1</v>
      </c>
      <c r="K25" s="37">
        <f t="shared" si="2"/>
        <v>1.430016</v>
      </c>
      <c r="L25" s="31">
        <v>0.89800000000000002</v>
      </c>
      <c r="M25" s="46">
        <v>15</v>
      </c>
      <c r="N25" s="32">
        <v>3</v>
      </c>
      <c r="O25" s="32">
        <v>12</v>
      </c>
    </row>
    <row r="26" spans="1:15" s="33" customFormat="1" ht="17.399999999999999" customHeight="1" x14ac:dyDescent="0.25">
      <c r="A26" s="23">
        <v>16</v>
      </c>
      <c r="B26" s="36" t="s">
        <v>87</v>
      </c>
      <c r="C26" s="34" t="s">
        <v>68</v>
      </c>
      <c r="D26" s="38">
        <v>180</v>
      </c>
      <c r="E26" s="49">
        <f t="shared" si="0"/>
        <v>161.64000000000001</v>
      </c>
      <c r="F26" s="37">
        <f t="shared" si="1"/>
        <v>209.64000000000001</v>
      </c>
      <c r="G26" s="40">
        <v>114</v>
      </c>
      <c r="H26" s="40">
        <v>98</v>
      </c>
      <c r="I26" s="41">
        <v>128</v>
      </c>
      <c r="J26" s="41">
        <v>1</v>
      </c>
      <c r="K26" s="37">
        <f t="shared" si="2"/>
        <v>1.430016</v>
      </c>
      <c r="L26" s="31">
        <v>0.89800000000000002</v>
      </c>
      <c r="M26" s="46">
        <v>15</v>
      </c>
      <c r="N26" s="32">
        <v>3</v>
      </c>
      <c r="O26" s="32">
        <v>12</v>
      </c>
    </row>
    <row r="27" spans="1:15" s="33" customFormat="1" ht="17.399999999999999" customHeight="1" x14ac:dyDescent="0.25">
      <c r="A27" s="23">
        <v>17</v>
      </c>
      <c r="B27" s="36" t="s">
        <v>87</v>
      </c>
      <c r="C27" s="34" t="s">
        <v>68</v>
      </c>
      <c r="D27" s="38">
        <v>180</v>
      </c>
      <c r="E27" s="49">
        <f t="shared" si="0"/>
        <v>161.64000000000001</v>
      </c>
      <c r="F27" s="37">
        <f t="shared" si="1"/>
        <v>209.64000000000001</v>
      </c>
      <c r="G27" s="40">
        <v>114</v>
      </c>
      <c r="H27" s="40">
        <v>98</v>
      </c>
      <c r="I27" s="41">
        <v>128</v>
      </c>
      <c r="J27" s="41">
        <v>1</v>
      </c>
      <c r="K27" s="37">
        <f t="shared" si="2"/>
        <v>1.430016</v>
      </c>
      <c r="L27" s="31">
        <v>0.89800000000000002</v>
      </c>
      <c r="M27" s="46">
        <v>15</v>
      </c>
      <c r="N27" s="32">
        <v>3</v>
      </c>
      <c r="O27" s="32">
        <v>12</v>
      </c>
    </row>
    <row r="28" spans="1:15" s="33" customFormat="1" ht="17.399999999999999" customHeight="1" x14ac:dyDescent="0.25">
      <c r="A28" s="23">
        <v>18</v>
      </c>
      <c r="B28" s="36" t="s">
        <v>87</v>
      </c>
      <c r="C28" s="34" t="s">
        <v>68</v>
      </c>
      <c r="D28" s="38">
        <v>180</v>
      </c>
      <c r="E28" s="49">
        <f t="shared" si="0"/>
        <v>161.64000000000001</v>
      </c>
      <c r="F28" s="37">
        <f t="shared" si="1"/>
        <v>209.64000000000001</v>
      </c>
      <c r="G28" s="40">
        <v>114</v>
      </c>
      <c r="H28" s="40">
        <v>98</v>
      </c>
      <c r="I28" s="41">
        <v>128</v>
      </c>
      <c r="J28" s="41">
        <v>1</v>
      </c>
      <c r="K28" s="37">
        <f t="shared" si="2"/>
        <v>1.430016</v>
      </c>
      <c r="L28" s="31">
        <v>0.89800000000000002</v>
      </c>
      <c r="M28" s="46">
        <v>15</v>
      </c>
      <c r="N28" s="32">
        <v>3</v>
      </c>
      <c r="O28" s="32">
        <v>12</v>
      </c>
    </row>
    <row r="29" spans="1:15" s="33" customFormat="1" ht="17.399999999999999" customHeight="1" x14ac:dyDescent="0.25">
      <c r="A29" s="23">
        <v>19</v>
      </c>
      <c r="B29" s="36" t="s">
        <v>87</v>
      </c>
      <c r="C29" s="34" t="s">
        <v>68</v>
      </c>
      <c r="D29" s="38">
        <v>180</v>
      </c>
      <c r="E29" s="49">
        <f t="shared" si="0"/>
        <v>161.64000000000001</v>
      </c>
      <c r="F29" s="37">
        <f t="shared" si="1"/>
        <v>209.64000000000001</v>
      </c>
      <c r="G29" s="40">
        <v>114</v>
      </c>
      <c r="H29" s="40">
        <v>98</v>
      </c>
      <c r="I29" s="41">
        <v>128</v>
      </c>
      <c r="J29" s="41">
        <v>1</v>
      </c>
      <c r="K29" s="37">
        <f t="shared" si="2"/>
        <v>1.430016</v>
      </c>
      <c r="L29" s="31">
        <v>0.89800000000000002</v>
      </c>
      <c r="M29" s="46">
        <v>15</v>
      </c>
      <c r="N29" s="32">
        <v>3</v>
      </c>
      <c r="O29" s="32">
        <v>12</v>
      </c>
    </row>
    <row r="30" spans="1:15" s="33" customFormat="1" ht="17.399999999999999" customHeight="1" x14ac:dyDescent="0.25">
      <c r="A30" s="23">
        <v>20</v>
      </c>
      <c r="B30" s="36" t="s">
        <v>87</v>
      </c>
      <c r="C30" s="34" t="s">
        <v>68</v>
      </c>
      <c r="D30" s="38">
        <v>180</v>
      </c>
      <c r="E30" s="49">
        <f t="shared" si="0"/>
        <v>161.64000000000001</v>
      </c>
      <c r="F30" s="37">
        <f t="shared" si="1"/>
        <v>209.64000000000001</v>
      </c>
      <c r="G30" s="40">
        <v>114</v>
      </c>
      <c r="H30" s="40">
        <v>98</v>
      </c>
      <c r="I30" s="41">
        <v>128</v>
      </c>
      <c r="J30" s="41">
        <v>1</v>
      </c>
      <c r="K30" s="37">
        <f t="shared" si="2"/>
        <v>1.430016</v>
      </c>
      <c r="L30" s="31">
        <v>0.89800000000000002</v>
      </c>
      <c r="M30" s="46">
        <v>15</v>
      </c>
      <c r="N30" s="32">
        <v>3</v>
      </c>
      <c r="O30" s="32">
        <v>12</v>
      </c>
    </row>
    <row r="31" spans="1:15" s="33" customFormat="1" ht="17.399999999999999" customHeight="1" x14ac:dyDescent="0.25">
      <c r="A31" s="23">
        <v>21</v>
      </c>
      <c r="B31" s="36" t="s">
        <v>87</v>
      </c>
      <c r="C31" s="34" t="s">
        <v>68</v>
      </c>
      <c r="D31" s="38">
        <v>180</v>
      </c>
      <c r="E31" s="49">
        <f t="shared" si="0"/>
        <v>161.64000000000001</v>
      </c>
      <c r="F31" s="37">
        <f t="shared" si="1"/>
        <v>209.64000000000001</v>
      </c>
      <c r="G31" s="40">
        <v>114</v>
      </c>
      <c r="H31" s="40">
        <v>98</v>
      </c>
      <c r="I31" s="41">
        <v>128</v>
      </c>
      <c r="J31" s="41">
        <v>1</v>
      </c>
      <c r="K31" s="37">
        <f t="shared" si="2"/>
        <v>1.430016</v>
      </c>
      <c r="L31" s="31">
        <v>0.89800000000000002</v>
      </c>
      <c r="M31" s="46">
        <v>15</v>
      </c>
      <c r="N31" s="32">
        <v>3</v>
      </c>
      <c r="O31" s="32">
        <v>12</v>
      </c>
    </row>
    <row r="32" spans="1:15" s="33" customFormat="1" ht="17.399999999999999" customHeight="1" x14ac:dyDescent="0.25">
      <c r="A32" s="23">
        <v>22</v>
      </c>
      <c r="B32" s="36" t="s">
        <v>55</v>
      </c>
      <c r="C32" s="34" t="s">
        <v>67</v>
      </c>
      <c r="D32" s="38">
        <v>80</v>
      </c>
      <c r="E32" s="49">
        <f t="shared" si="0"/>
        <v>40</v>
      </c>
      <c r="F32" s="37">
        <f t="shared" si="1"/>
        <v>75.271428571428558</v>
      </c>
      <c r="G32" s="40">
        <v>118</v>
      </c>
      <c r="H32" s="40">
        <v>114</v>
      </c>
      <c r="I32" s="70">
        <v>130</v>
      </c>
      <c r="J32" s="41">
        <v>1</v>
      </c>
      <c r="K32" s="37">
        <f t="shared" si="2"/>
        <v>1.7487600000000001</v>
      </c>
      <c r="L32" s="31">
        <v>0.5</v>
      </c>
      <c r="M32" s="46">
        <v>70</v>
      </c>
      <c r="N32" s="32">
        <v>21.15</v>
      </c>
      <c r="O32" s="32">
        <v>11.1</v>
      </c>
    </row>
    <row r="33" spans="1:15" s="33" customFormat="1" ht="17.399999999999999" customHeight="1" x14ac:dyDescent="0.25">
      <c r="A33" s="23">
        <v>23</v>
      </c>
      <c r="B33" s="36" t="s">
        <v>55</v>
      </c>
      <c r="C33" s="34" t="s">
        <v>67</v>
      </c>
      <c r="D33" s="38">
        <v>80</v>
      </c>
      <c r="E33" s="49">
        <f t="shared" si="0"/>
        <v>40</v>
      </c>
      <c r="F33" s="37">
        <f t="shared" si="1"/>
        <v>75.271428571428558</v>
      </c>
      <c r="G33" s="40">
        <v>118</v>
      </c>
      <c r="H33" s="40">
        <v>114</v>
      </c>
      <c r="I33" s="70">
        <v>130</v>
      </c>
      <c r="J33" s="41">
        <v>1</v>
      </c>
      <c r="K33" s="37">
        <f t="shared" si="2"/>
        <v>1.7487600000000001</v>
      </c>
      <c r="L33" s="31">
        <v>0.5</v>
      </c>
      <c r="M33" s="46">
        <v>70</v>
      </c>
      <c r="N33" s="32">
        <v>21.15</v>
      </c>
      <c r="O33" s="32">
        <v>11.1</v>
      </c>
    </row>
    <row r="34" spans="1:15" s="33" customFormat="1" ht="17.399999999999999" customHeight="1" x14ac:dyDescent="0.25">
      <c r="A34" s="23">
        <v>24</v>
      </c>
      <c r="B34" s="36" t="s">
        <v>55</v>
      </c>
      <c r="C34" s="34" t="s">
        <v>67</v>
      </c>
      <c r="D34" s="38">
        <v>80</v>
      </c>
      <c r="E34" s="49">
        <f t="shared" si="0"/>
        <v>40</v>
      </c>
      <c r="F34" s="37">
        <f t="shared" si="1"/>
        <v>75.271428571428558</v>
      </c>
      <c r="G34" s="40">
        <v>118</v>
      </c>
      <c r="H34" s="40">
        <v>114</v>
      </c>
      <c r="I34" s="70">
        <v>130</v>
      </c>
      <c r="J34" s="41">
        <v>1</v>
      </c>
      <c r="K34" s="37">
        <f t="shared" si="2"/>
        <v>1.7487600000000001</v>
      </c>
      <c r="L34" s="31">
        <v>0.5</v>
      </c>
      <c r="M34" s="46">
        <v>70</v>
      </c>
      <c r="N34" s="32">
        <v>21.15</v>
      </c>
      <c r="O34" s="32">
        <v>11.1</v>
      </c>
    </row>
    <row r="35" spans="1:15" s="33" customFormat="1" ht="17.399999999999999" customHeight="1" x14ac:dyDescent="0.25">
      <c r="A35" s="23">
        <v>25</v>
      </c>
      <c r="B35" s="36" t="s">
        <v>50</v>
      </c>
      <c r="C35" s="34" t="s">
        <v>67</v>
      </c>
      <c r="D35" s="38">
        <v>80</v>
      </c>
      <c r="E35" s="49">
        <f t="shared" si="0"/>
        <v>40</v>
      </c>
      <c r="F35" s="37">
        <f t="shared" si="1"/>
        <v>75.271428571428558</v>
      </c>
      <c r="G35" s="40">
        <v>118</v>
      </c>
      <c r="H35" s="40">
        <v>114</v>
      </c>
      <c r="I35" s="70">
        <v>130</v>
      </c>
      <c r="J35" s="41">
        <v>1</v>
      </c>
      <c r="K35" s="37">
        <f t="shared" si="2"/>
        <v>1.7487600000000001</v>
      </c>
      <c r="L35" s="31">
        <v>0.5</v>
      </c>
      <c r="M35" s="46">
        <v>70</v>
      </c>
      <c r="N35" s="32">
        <v>21.15</v>
      </c>
      <c r="O35" s="32">
        <v>11.1</v>
      </c>
    </row>
    <row r="36" spans="1:15" s="33" customFormat="1" ht="17.399999999999999" customHeight="1" x14ac:dyDescent="0.25">
      <c r="A36" s="23">
        <v>26</v>
      </c>
      <c r="B36" s="36" t="s">
        <v>50</v>
      </c>
      <c r="C36" s="34" t="s">
        <v>67</v>
      </c>
      <c r="D36" s="38">
        <v>80</v>
      </c>
      <c r="E36" s="49">
        <f t="shared" si="0"/>
        <v>40</v>
      </c>
      <c r="F36" s="37">
        <f t="shared" si="1"/>
        <v>75.271428571428558</v>
      </c>
      <c r="G36" s="40">
        <v>118</v>
      </c>
      <c r="H36" s="40">
        <v>114</v>
      </c>
      <c r="I36" s="70">
        <v>130</v>
      </c>
      <c r="J36" s="41">
        <v>1</v>
      </c>
      <c r="K36" s="37">
        <f t="shared" si="2"/>
        <v>1.7487600000000001</v>
      </c>
      <c r="L36" s="31">
        <v>0.5</v>
      </c>
      <c r="M36" s="46">
        <v>70</v>
      </c>
      <c r="N36" s="32">
        <v>21.15</v>
      </c>
      <c r="O36" s="32">
        <v>11.1</v>
      </c>
    </row>
    <row r="37" spans="1:15" s="33" customFormat="1" ht="17.399999999999999" customHeight="1" x14ac:dyDescent="0.25">
      <c r="A37" s="23">
        <v>27</v>
      </c>
      <c r="B37" s="36" t="s">
        <v>50</v>
      </c>
      <c r="C37" s="34" t="s">
        <v>67</v>
      </c>
      <c r="D37" s="38">
        <v>80</v>
      </c>
      <c r="E37" s="49">
        <f t="shared" si="0"/>
        <v>40</v>
      </c>
      <c r="F37" s="37">
        <f t="shared" si="1"/>
        <v>75.271428571428558</v>
      </c>
      <c r="G37" s="40">
        <v>118</v>
      </c>
      <c r="H37" s="40">
        <v>114</v>
      </c>
      <c r="I37" s="70">
        <v>130</v>
      </c>
      <c r="J37" s="41">
        <v>1</v>
      </c>
      <c r="K37" s="37">
        <f t="shared" si="2"/>
        <v>1.7487600000000001</v>
      </c>
      <c r="L37" s="31">
        <v>0.5</v>
      </c>
      <c r="M37" s="46">
        <v>70</v>
      </c>
      <c r="N37" s="32">
        <v>21.15</v>
      </c>
      <c r="O37" s="32">
        <v>11.1</v>
      </c>
    </row>
    <row r="38" spans="1:15" s="33" customFormat="1" ht="17.399999999999999" customHeight="1" x14ac:dyDescent="0.25">
      <c r="A38" s="23">
        <v>28</v>
      </c>
      <c r="B38" s="36" t="s">
        <v>50</v>
      </c>
      <c r="C38" s="34" t="s">
        <v>67</v>
      </c>
      <c r="D38" s="38">
        <v>80</v>
      </c>
      <c r="E38" s="49">
        <f t="shared" si="0"/>
        <v>40</v>
      </c>
      <c r="F38" s="37">
        <f t="shared" si="1"/>
        <v>75.271428571428558</v>
      </c>
      <c r="G38" s="40">
        <v>118</v>
      </c>
      <c r="H38" s="40">
        <v>114</v>
      </c>
      <c r="I38" s="70">
        <v>130</v>
      </c>
      <c r="J38" s="41">
        <v>1</v>
      </c>
      <c r="K38" s="37">
        <f t="shared" si="2"/>
        <v>1.7487600000000001</v>
      </c>
      <c r="L38" s="31">
        <v>0.5</v>
      </c>
      <c r="M38" s="46">
        <v>70</v>
      </c>
      <c r="N38" s="32">
        <v>21.15</v>
      </c>
      <c r="O38" s="32">
        <v>11.1</v>
      </c>
    </row>
    <row r="39" spans="1:15" s="33" customFormat="1" ht="17.399999999999999" customHeight="1" x14ac:dyDescent="0.25">
      <c r="A39" s="23">
        <v>29</v>
      </c>
      <c r="B39" s="36" t="s">
        <v>50</v>
      </c>
      <c r="C39" s="34" t="s">
        <v>67</v>
      </c>
      <c r="D39" s="38">
        <v>80</v>
      </c>
      <c r="E39" s="49">
        <f t="shared" si="0"/>
        <v>40</v>
      </c>
      <c r="F39" s="37">
        <f t="shared" si="1"/>
        <v>75.271428571428558</v>
      </c>
      <c r="G39" s="40">
        <v>118</v>
      </c>
      <c r="H39" s="40">
        <v>114</v>
      </c>
      <c r="I39" s="70">
        <v>130</v>
      </c>
      <c r="J39" s="41">
        <v>1</v>
      </c>
      <c r="K39" s="37">
        <f t="shared" si="2"/>
        <v>1.7487600000000001</v>
      </c>
      <c r="L39" s="31">
        <v>0.5</v>
      </c>
      <c r="M39" s="46">
        <v>70</v>
      </c>
      <c r="N39" s="32">
        <v>21.15</v>
      </c>
      <c r="O39" s="32">
        <v>11.1</v>
      </c>
    </row>
    <row r="40" spans="1:15" s="33" customFormat="1" ht="17.399999999999999" customHeight="1" x14ac:dyDescent="0.25">
      <c r="A40" s="23">
        <v>30</v>
      </c>
      <c r="B40" s="36" t="s">
        <v>50</v>
      </c>
      <c r="C40" s="34" t="s">
        <v>67</v>
      </c>
      <c r="D40" s="38">
        <v>80</v>
      </c>
      <c r="E40" s="49">
        <f t="shared" si="0"/>
        <v>40</v>
      </c>
      <c r="F40" s="37">
        <f t="shared" si="1"/>
        <v>75.271428571428558</v>
      </c>
      <c r="G40" s="40">
        <v>118</v>
      </c>
      <c r="H40" s="40">
        <v>114</v>
      </c>
      <c r="I40" s="70">
        <v>130</v>
      </c>
      <c r="J40" s="41">
        <v>1</v>
      </c>
      <c r="K40" s="37">
        <f t="shared" si="2"/>
        <v>1.7487600000000001</v>
      </c>
      <c r="L40" s="31">
        <v>0.5</v>
      </c>
      <c r="M40" s="46">
        <v>70</v>
      </c>
      <c r="N40" s="32">
        <v>21.15</v>
      </c>
      <c r="O40" s="32">
        <v>11.1</v>
      </c>
    </row>
    <row r="41" spans="1:15" s="33" customFormat="1" ht="17.399999999999999" customHeight="1" x14ac:dyDescent="0.25">
      <c r="A41" s="23">
        <v>31</v>
      </c>
      <c r="B41" s="36" t="s">
        <v>50</v>
      </c>
      <c r="C41" s="34" t="s">
        <v>67</v>
      </c>
      <c r="D41" s="38">
        <v>80</v>
      </c>
      <c r="E41" s="49">
        <f t="shared" si="0"/>
        <v>40</v>
      </c>
      <c r="F41" s="37">
        <f t="shared" si="1"/>
        <v>75.271428571428558</v>
      </c>
      <c r="G41" s="40">
        <v>118</v>
      </c>
      <c r="H41" s="40">
        <v>114</v>
      </c>
      <c r="I41" s="70">
        <v>130</v>
      </c>
      <c r="J41" s="41">
        <v>1</v>
      </c>
      <c r="K41" s="37">
        <f t="shared" si="2"/>
        <v>1.7487600000000001</v>
      </c>
      <c r="L41" s="31">
        <v>0.5</v>
      </c>
      <c r="M41" s="46">
        <v>70</v>
      </c>
      <c r="N41" s="32">
        <v>21.15</v>
      </c>
      <c r="O41" s="32">
        <v>11.1</v>
      </c>
    </row>
    <row r="42" spans="1:15" s="33" customFormat="1" ht="17.399999999999999" customHeight="1" x14ac:dyDescent="0.25">
      <c r="A42" s="23">
        <v>32</v>
      </c>
      <c r="B42" s="36" t="s">
        <v>50</v>
      </c>
      <c r="C42" s="34" t="s">
        <v>67</v>
      </c>
      <c r="D42" s="38">
        <v>80</v>
      </c>
      <c r="E42" s="49">
        <f t="shared" si="0"/>
        <v>40</v>
      </c>
      <c r="F42" s="37">
        <f t="shared" si="1"/>
        <v>75.271428571428558</v>
      </c>
      <c r="G42" s="40">
        <v>118</v>
      </c>
      <c r="H42" s="40">
        <v>114</v>
      </c>
      <c r="I42" s="70">
        <v>130</v>
      </c>
      <c r="J42" s="41">
        <v>1</v>
      </c>
      <c r="K42" s="37">
        <f t="shared" si="2"/>
        <v>1.7487600000000001</v>
      </c>
      <c r="L42" s="31">
        <v>0.5</v>
      </c>
      <c r="M42" s="46">
        <v>70</v>
      </c>
      <c r="N42" s="32">
        <v>21.15</v>
      </c>
      <c r="O42" s="32">
        <v>11.1</v>
      </c>
    </row>
    <row r="43" spans="1:15" s="74" customFormat="1" ht="17.399999999999999" customHeight="1" x14ac:dyDescent="0.25">
      <c r="A43" s="23">
        <v>33</v>
      </c>
      <c r="B43" s="67" t="s">
        <v>119</v>
      </c>
      <c r="C43" s="68" t="s">
        <v>67</v>
      </c>
      <c r="D43" s="38">
        <v>80</v>
      </c>
      <c r="E43" s="75">
        <f t="shared" si="0"/>
        <v>40</v>
      </c>
      <c r="F43" s="69">
        <f t="shared" si="1"/>
        <v>75.271428571428558</v>
      </c>
      <c r="G43" s="76">
        <v>118</v>
      </c>
      <c r="H43" s="76">
        <v>114</v>
      </c>
      <c r="I43" s="70">
        <v>130</v>
      </c>
      <c r="J43" s="70">
        <v>1</v>
      </c>
      <c r="K43" s="69">
        <f t="shared" si="2"/>
        <v>1.7487600000000001</v>
      </c>
      <c r="L43" s="71">
        <v>0.5</v>
      </c>
      <c r="M43" s="72">
        <v>70</v>
      </c>
      <c r="N43" s="73">
        <v>21.15</v>
      </c>
      <c r="O43" s="73">
        <v>11.1</v>
      </c>
    </row>
    <row r="44" spans="1:15" s="33" customFormat="1" ht="17.399999999999999" customHeight="1" x14ac:dyDescent="0.25">
      <c r="A44" s="23">
        <v>34</v>
      </c>
      <c r="B44" s="36" t="s">
        <v>46</v>
      </c>
      <c r="C44" s="34" t="s">
        <v>66</v>
      </c>
      <c r="D44" s="38">
        <v>324</v>
      </c>
      <c r="E44" s="49">
        <f t="shared" si="0"/>
        <v>60.911999999999999</v>
      </c>
      <c r="F44" s="37">
        <f t="shared" si="1"/>
        <v>117.31200000000001</v>
      </c>
      <c r="G44" s="40">
        <v>114</v>
      </c>
      <c r="H44" s="40">
        <v>98</v>
      </c>
      <c r="I44" s="41">
        <v>134</v>
      </c>
      <c r="J44" s="41">
        <v>1</v>
      </c>
      <c r="K44" s="37">
        <f t="shared" si="2"/>
        <v>1.4970479999999999</v>
      </c>
      <c r="L44" s="31">
        <v>0.188</v>
      </c>
      <c r="M44" s="46">
        <v>27</v>
      </c>
      <c r="N44" s="32">
        <v>3.7</v>
      </c>
      <c r="O44" s="32">
        <v>12</v>
      </c>
    </row>
    <row r="45" spans="1:15" s="33" customFormat="1" ht="17.399999999999999" customHeight="1" x14ac:dyDescent="0.25">
      <c r="A45" s="23">
        <v>35</v>
      </c>
      <c r="B45" s="36" t="s">
        <v>40</v>
      </c>
      <c r="C45" s="34" t="s">
        <v>66</v>
      </c>
      <c r="D45" s="38">
        <v>324</v>
      </c>
      <c r="E45" s="49">
        <f t="shared" si="0"/>
        <v>60.911999999999999</v>
      </c>
      <c r="F45" s="37">
        <f t="shared" si="1"/>
        <v>117.31200000000001</v>
      </c>
      <c r="G45" s="40">
        <v>114</v>
      </c>
      <c r="H45" s="40">
        <v>98</v>
      </c>
      <c r="I45" s="41">
        <v>134</v>
      </c>
      <c r="J45" s="41">
        <v>1</v>
      </c>
      <c r="K45" s="37">
        <f t="shared" si="2"/>
        <v>1.4970479999999999</v>
      </c>
      <c r="L45" s="31">
        <v>0.188</v>
      </c>
      <c r="M45" s="46">
        <v>27</v>
      </c>
      <c r="N45" s="32">
        <v>3.7</v>
      </c>
      <c r="O45" s="32">
        <v>12</v>
      </c>
    </row>
    <row r="46" spans="1:15" s="33" customFormat="1" ht="17.399999999999999" customHeight="1" x14ac:dyDescent="0.25">
      <c r="A46" s="23">
        <v>36</v>
      </c>
      <c r="B46" s="36" t="s">
        <v>40</v>
      </c>
      <c r="C46" s="34" t="s">
        <v>66</v>
      </c>
      <c r="D46" s="38">
        <v>324</v>
      </c>
      <c r="E46" s="49">
        <f t="shared" si="0"/>
        <v>60.911999999999999</v>
      </c>
      <c r="F46" s="37">
        <f t="shared" si="1"/>
        <v>117.31200000000001</v>
      </c>
      <c r="G46" s="40">
        <v>114</v>
      </c>
      <c r="H46" s="40">
        <v>98</v>
      </c>
      <c r="I46" s="41">
        <v>134</v>
      </c>
      <c r="J46" s="41">
        <v>1</v>
      </c>
      <c r="K46" s="37">
        <f t="shared" si="2"/>
        <v>1.4970479999999999</v>
      </c>
      <c r="L46" s="31">
        <v>0.188</v>
      </c>
      <c r="M46" s="46">
        <v>27</v>
      </c>
      <c r="N46" s="32">
        <v>3.7</v>
      </c>
      <c r="O46" s="32">
        <v>12</v>
      </c>
    </row>
    <row r="47" spans="1:15" s="33" customFormat="1" ht="17.399999999999999" customHeight="1" x14ac:dyDescent="0.25">
      <c r="A47" s="23">
        <v>37</v>
      </c>
      <c r="B47" s="36" t="s">
        <v>40</v>
      </c>
      <c r="C47" s="34" t="s">
        <v>66</v>
      </c>
      <c r="D47" s="38">
        <v>324</v>
      </c>
      <c r="E47" s="49">
        <f t="shared" si="0"/>
        <v>60.911999999999999</v>
      </c>
      <c r="F47" s="37">
        <f t="shared" si="1"/>
        <v>117.31200000000001</v>
      </c>
      <c r="G47" s="40">
        <v>114</v>
      </c>
      <c r="H47" s="40">
        <v>98</v>
      </c>
      <c r="I47" s="41">
        <v>134</v>
      </c>
      <c r="J47" s="41">
        <v>1</v>
      </c>
      <c r="K47" s="37">
        <f t="shared" si="2"/>
        <v>1.4970479999999999</v>
      </c>
      <c r="L47" s="31">
        <v>0.188</v>
      </c>
      <c r="M47" s="46">
        <v>27</v>
      </c>
      <c r="N47" s="32">
        <v>3.7</v>
      </c>
      <c r="O47" s="32">
        <v>12</v>
      </c>
    </row>
    <row r="48" spans="1:15" s="33" customFormat="1" ht="17.399999999999999" customHeight="1" x14ac:dyDescent="0.25">
      <c r="A48" s="23">
        <v>38</v>
      </c>
      <c r="B48" s="36" t="s">
        <v>40</v>
      </c>
      <c r="C48" s="34" t="s">
        <v>66</v>
      </c>
      <c r="D48" s="38">
        <v>324</v>
      </c>
      <c r="E48" s="49">
        <f t="shared" si="0"/>
        <v>60.911999999999999</v>
      </c>
      <c r="F48" s="37">
        <f t="shared" si="1"/>
        <v>117.31200000000001</v>
      </c>
      <c r="G48" s="40">
        <v>114</v>
      </c>
      <c r="H48" s="40">
        <v>98</v>
      </c>
      <c r="I48" s="41">
        <v>134</v>
      </c>
      <c r="J48" s="41">
        <v>1</v>
      </c>
      <c r="K48" s="37">
        <f t="shared" si="2"/>
        <v>1.4970479999999999</v>
      </c>
      <c r="L48" s="31">
        <v>0.188</v>
      </c>
      <c r="M48" s="46">
        <v>27</v>
      </c>
      <c r="N48" s="32">
        <v>3.7</v>
      </c>
      <c r="O48" s="32">
        <v>12</v>
      </c>
    </row>
    <row r="49" spans="1:15" s="33" customFormat="1" ht="17.399999999999999" customHeight="1" x14ac:dyDescent="0.25">
      <c r="A49" s="23">
        <v>39</v>
      </c>
      <c r="B49" s="36" t="s">
        <v>40</v>
      </c>
      <c r="C49" s="34" t="s">
        <v>66</v>
      </c>
      <c r="D49" s="38">
        <v>324</v>
      </c>
      <c r="E49" s="49">
        <f t="shared" si="0"/>
        <v>60.911999999999999</v>
      </c>
      <c r="F49" s="37">
        <f t="shared" si="1"/>
        <v>117.31200000000001</v>
      </c>
      <c r="G49" s="40">
        <v>114</v>
      </c>
      <c r="H49" s="40">
        <v>98</v>
      </c>
      <c r="I49" s="41">
        <v>134</v>
      </c>
      <c r="J49" s="41">
        <v>1</v>
      </c>
      <c r="K49" s="37">
        <f t="shared" si="2"/>
        <v>1.4970479999999999</v>
      </c>
      <c r="L49" s="31">
        <v>0.188</v>
      </c>
      <c r="M49" s="46">
        <v>27</v>
      </c>
      <c r="N49" s="32">
        <v>3.7</v>
      </c>
      <c r="O49" s="32">
        <v>12</v>
      </c>
    </row>
    <row r="50" spans="1:15" s="33" customFormat="1" ht="17.399999999999999" customHeight="1" x14ac:dyDescent="0.25">
      <c r="A50" s="23">
        <v>40</v>
      </c>
      <c r="B50" s="36" t="s">
        <v>106</v>
      </c>
      <c r="C50" s="34" t="s">
        <v>66</v>
      </c>
      <c r="D50" s="38">
        <v>324</v>
      </c>
      <c r="E50" s="49">
        <f t="shared" si="0"/>
        <v>60.911999999999999</v>
      </c>
      <c r="F50" s="37">
        <f t="shared" si="1"/>
        <v>117.31200000000001</v>
      </c>
      <c r="G50" s="40">
        <v>114</v>
      </c>
      <c r="H50" s="40">
        <v>98</v>
      </c>
      <c r="I50" s="41">
        <v>134</v>
      </c>
      <c r="J50" s="41">
        <v>1</v>
      </c>
      <c r="K50" s="37">
        <f t="shared" si="2"/>
        <v>1.4970479999999999</v>
      </c>
      <c r="L50" s="31">
        <v>0.188</v>
      </c>
      <c r="M50" s="46">
        <v>27</v>
      </c>
      <c r="N50" s="32">
        <v>3.7</v>
      </c>
      <c r="O50" s="32">
        <v>12</v>
      </c>
    </row>
    <row r="51" spans="1:15" s="33" customFormat="1" ht="17.399999999999999" customHeight="1" x14ac:dyDescent="0.25">
      <c r="A51" s="23">
        <v>41</v>
      </c>
      <c r="B51" s="36" t="s">
        <v>61</v>
      </c>
      <c r="C51" s="34" t="s">
        <v>69</v>
      </c>
      <c r="D51" s="38">
        <v>72</v>
      </c>
      <c r="E51" s="49">
        <f t="shared" si="0"/>
        <v>34.876800000000003</v>
      </c>
      <c r="F51" s="37">
        <f t="shared" si="1"/>
        <v>76.396799999999999</v>
      </c>
      <c r="G51" s="35">
        <v>114</v>
      </c>
      <c r="H51" s="40">
        <v>98</v>
      </c>
      <c r="I51" s="41">
        <v>134</v>
      </c>
      <c r="J51" s="41">
        <v>1</v>
      </c>
      <c r="K51" s="39">
        <f t="shared" si="2"/>
        <v>1.4970479999999999</v>
      </c>
      <c r="L51" s="31">
        <v>0.4844</v>
      </c>
      <c r="M51" s="47">
        <v>10</v>
      </c>
      <c r="N51" s="29">
        <v>4.0999999999999996</v>
      </c>
      <c r="O51" s="32">
        <v>12</v>
      </c>
    </row>
    <row r="52" spans="1:15" s="33" customFormat="1" ht="17.399999999999999" customHeight="1" x14ac:dyDescent="0.25">
      <c r="A52" s="23">
        <v>42</v>
      </c>
      <c r="B52" s="36" t="s">
        <v>61</v>
      </c>
      <c r="C52" s="34" t="s">
        <v>69</v>
      </c>
      <c r="D52" s="38">
        <v>72</v>
      </c>
      <c r="E52" s="49">
        <f t="shared" si="0"/>
        <v>34.876800000000003</v>
      </c>
      <c r="F52" s="37">
        <f t="shared" si="1"/>
        <v>76.396799999999999</v>
      </c>
      <c r="G52" s="35">
        <v>114</v>
      </c>
      <c r="H52" s="40">
        <v>98</v>
      </c>
      <c r="I52" s="41">
        <v>134</v>
      </c>
      <c r="J52" s="41">
        <v>1</v>
      </c>
      <c r="K52" s="39">
        <f t="shared" si="2"/>
        <v>1.4970479999999999</v>
      </c>
      <c r="L52" s="31">
        <v>0.4844</v>
      </c>
      <c r="M52" s="47">
        <v>10</v>
      </c>
      <c r="N52" s="29">
        <v>4.0999999999999996</v>
      </c>
      <c r="O52" s="32">
        <v>12</v>
      </c>
    </row>
    <row r="53" spans="1:15" s="33" customFormat="1" ht="17.399999999999999" customHeight="1" x14ac:dyDescent="0.25">
      <c r="A53" s="23">
        <v>43</v>
      </c>
      <c r="B53" s="36" t="s">
        <v>61</v>
      </c>
      <c r="C53" s="34" t="s">
        <v>69</v>
      </c>
      <c r="D53" s="38">
        <v>72</v>
      </c>
      <c r="E53" s="49">
        <f t="shared" si="0"/>
        <v>34.876800000000003</v>
      </c>
      <c r="F53" s="37">
        <f t="shared" si="1"/>
        <v>76.396799999999999</v>
      </c>
      <c r="G53" s="35">
        <v>114</v>
      </c>
      <c r="H53" s="40">
        <v>98</v>
      </c>
      <c r="I53" s="41">
        <v>134</v>
      </c>
      <c r="J53" s="41">
        <v>1</v>
      </c>
      <c r="K53" s="39">
        <f t="shared" si="2"/>
        <v>1.4970479999999999</v>
      </c>
      <c r="L53" s="31">
        <v>0.4844</v>
      </c>
      <c r="M53" s="47">
        <v>10</v>
      </c>
      <c r="N53" s="29">
        <v>4.0999999999999996</v>
      </c>
      <c r="O53" s="32">
        <v>12</v>
      </c>
    </row>
    <row r="54" spans="1:15" s="33" customFormat="1" ht="17.399999999999999" customHeight="1" x14ac:dyDescent="0.25">
      <c r="A54" s="23">
        <v>44</v>
      </c>
      <c r="B54" s="36" t="s">
        <v>61</v>
      </c>
      <c r="C54" s="34" t="s">
        <v>69</v>
      </c>
      <c r="D54" s="38">
        <v>72</v>
      </c>
      <c r="E54" s="49">
        <f t="shared" si="0"/>
        <v>34.876800000000003</v>
      </c>
      <c r="F54" s="37">
        <f t="shared" si="1"/>
        <v>76.396799999999999</v>
      </c>
      <c r="G54" s="35">
        <v>114</v>
      </c>
      <c r="H54" s="40">
        <v>98</v>
      </c>
      <c r="I54" s="41">
        <v>134</v>
      </c>
      <c r="J54" s="41">
        <v>1</v>
      </c>
      <c r="K54" s="39">
        <f t="shared" si="2"/>
        <v>1.4970479999999999</v>
      </c>
      <c r="L54" s="31">
        <v>0.4844</v>
      </c>
      <c r="M54" s="47">
        <v>10</v>
      </c>
      <c r="N54" s="29">
        <v>4.0999999999999996</v>
      </c>
      <c r="O54" s="32">
        <v>12</v>
      </c>
    </row>
    <row r="55" spans="1:15" s="33" customFormat="1" ht="17.399999999999999" customHeight="1" x14ac:dyDescent="0.25">
      <c r="A55" s="23">
        <v>45</v>
      </c>
      <c r="B55" s="36" t="s">
        <v>61</v>
      </c>
      <c r="C55" s="34" t="s">
        <v>69</v>
      </c>
      <c r="D55" s="38">
        <v>72</v>
      </c>
      <c r="E55" s="49">
        <f t="shared" si="0"/>
        <v>34.876800000000003</v>
      </c>
      <c r="F55" s="37">
        <f t="shared" si="1"/>
        <v>76.396799999999999</v>
      </c>
      <c r="G55" s="35">
        <v>114</v>
      </c>
      <c r="H55" s="40">
        <v>98</v>
      </c>
      <c r="I55" s="41">
        <v>134</v>
      </c>
      <c r="J55" s="41">
        <v>1</v>
      </c>
      <c r="K55" s="39">
        <f t="shared" si="2"/>
        <v>1.4970479999999999</v>
      </c>
      <c r="L55" s="31">
        <v>0.4844</v>
      </c>
      <c r="M55" s="47">
        <v>10</v>
      </c>
      <c r="N55" s="29">
        <v>4.0999999999999996</v>
      </c>
      <c r="O55" s="32">
        <v>12</v>
      </c>
    </row>
    <row r="56" spans="1:15" s="33" customFormat="1" ht="17.399999999999999" customHeight="1" x14ac:dyDescent="0.25">
      <c r="A56" s="23">
        <v>46</v>
      </c>
      <c r="B56" s="36" t="s">
        <v>61</v>
      </c>
      <c r="C56" s="34" t="s">
        <v>69</v>
      </c>
      <c r="D56" s="38">
        <v>72</v>
      </c>
      <c r="E56" s="49">
        <f t="shared" si="0"/>
        <v>34.876800000000003</v>
      </c>
      <c r="F56" s="37">
        <f t="shared" si="1"/>
        <v>76.396799999999999</v>
      </c>
      <c r="G56" s="35">
        <v>114</v>
      </c>
      <c r="H56" s="40">
        <v>98</v>
      </c>
      <c r="I56" s="41">
        <v>134</v>
      </c>
      <c r="J56" s="41">
        <v>1</v>
      </c>
      <c r="K56" s="39">
        <f t="shared" si="2"/>
        <v>1.4970479999999999</v>
      </c>
      <c r="L56" s="31">
        <v>0.4844</v>
      </c>
      <c r="M56" s="47">
        <v>10</v>
      </c>
      <c r="N56" s="29">
        <v>4.0999999999999996</v>
      </c>
      <c r="O56" s="32">
        <v>12</v>
      </c>
    </row>
    <row r="57" spans="1:15" s="33" customFormat="1" ht="17.399999999999999" customHeight="1" x14ac:dyDescent="0.25">
      <c r="A57" s="23">
        <v>47</v>
      </c>
      <c r="B57" s="36" t="s">
        <v>24</v>
      </c>
      <c r="C57" s="34" t="s">
        <v>69</v>
      </c>
      <c r="D57" s="38">
        <v>72</v>
      </c>
      <c r="E57" s="49">
        <f t="shared" si="0"/>
        <v>34.876800000000003</v>
      </c>
      <c r="F57" s="37">
        <f t="shared" si="1"/>
        <v>76.396799999999999</v>
      </c>
      <c r="G57" s="35">
        <v>114</v>
      </c>
      <c r="H57" s="40">
        <v>98</v>
      </c>
      <c r="I57" s="41">
        <v>134</v>
      </c>
      <c r="J57" s="41">
        <v>1</v>
      </c>
      <c r="K57" s="37">
        <f t="shared" si="2"/>
        <v>1.4970479999999999</v>
      </c>
      <c r="L57" s="31">
        <v>0.4844</v>
      </c>
      <c r="M57" s="47">
        <v>10</v>
      </c>
      <c r="N57" s="29">
        <v>4.0999999999999996</v>
      </c>
      <c r="O57" s="32">
        <v>12</v>
      </c>
    </row>
    <row r="58" spans="1:15" s="33" customFormat="1" ht="17.399999999999999" customHeight="1" x14ac:dyDescent="0.25">
      <c r="A58" s="23">
        <v>48</v>
      </c>
      <c r="B58" s="36" t="s">
        <v>24</v>
      </c>
      <c r="C58" s="34" t="s">
        <v>69</v>
      </c>
      <c r="D58" s="38">
        <v>72</v>
      </c>
      <c r="E58" s="49">
        <f t="shared" si="0"/>
        <v>34.876800000000003</v>
      </c>
      <c r="F58" s="37">
        <f t="shared" si="1"/>
        <v>76.396799999999999</v>
      </c>
      <c r="G58" s="35">
        <v>114</v>
      </c>
      <c r="H58" s="40">
        <v>98</v>
      </c>
      <c r="I58" s="41">
        <v>134</v>
      </c>
      <c r="J58" s="41">
        <v>1</v>
      </c>
      <c r="K58" s="37">
        <f t="shared" si="2"/>
        <v>1.4970479999999999</v>
      </c>
      <c r="L58" s="31">
        <v>0.4844</v>
      </c>
      <c r="M58" s="47">
        <v>10</v>
      </c>
      <c r="N58" s="29">
        <v>4.0999999999999996</v>
      </c>
      <c r="O58" s="32">
        <v>12</v>
      </c>
    </row>
    <row r="59" spans="1:15" ht="22.5" customHeight="1" x14ac:dyDescent="0.25">
      <c r="A59" s="92" t="s">
        <v>14</v>
      </c>
      <c r="B59" s="92"/>
      <c r="C59" s="15"/>
      <c r="D59" s="14">
        <f>SUM(D11:D58)</f>
        <v>5904</v>
      </c>
      <c r="E59" s="16">
        <f>SUM(E11:E58)</f>
        <v>2982.8783999999991</v>
      </c>
      <c r="F59" s="16">
        <f>SUM(F11:F58)</f>
        <v>4988.9955428571475</v>
      </c>
      <c r="G59" s="16"/>
      <c r="H59" s="16"/>
      <c r="I59" s="16"/>
      <c r="J59" s="14">
        <f>SUM(J11:J58)</f>
        <v>48</v>
      </c>
      <c r="K59" s="16">
        <f>SUM(K11:K58)</f>
        <v>70.209863999999982</v>
      </c>
      <c r="L59" s="31"/>
    </row>
    <row r="60" spans="1:15" x14ac:dyDescent="0.25">
      <c r="G60" s="8"/>
      <c r="L60" s="31"/>
    </row>
  </sheetData>
  <autoFilter ref="A10:K59"/>
  <mergeCells count="14">
    <mergeCell ref="A59:B59"/>
    <mergeCell ref="B6:G6"/>
    <mergeCell ref="B7:G7"/>
    <mergeCell ref="I7:K7"/>
    <mergeCell ref="B9:C9"/>
    <mergeCell ref="A8:B8"/>
    <mergeCell ref="I8:K8"/>
    <mergeCell ref="H9:I9"/>
    <mergeCell ref="A1:M1"/>
    <mergeCell ref="A2:M2"/>
    <mergeCell ref="A3:M3"/>
    <mergeCell ref="A4:M4"/>
    <mergeCell ref="B5:G5"/>
    <mergeCell ref="I5:K5"/>
  </mergeCells>
  <phoneticPr fontId="3" type="noConversion"/>
  <dataValidations count="1">
    <dataValidation allowBlank="1" showInputMessage="1" showErrorMessage="1" sqref="B11:C58"/>
  </dataValidations>
  <pageMargins left="0.74803149606299202" right="0.74803149606299202" top="0.98425196850393704" bottom="0.98425196850393704" header="0.511811023622047" footer="0.511811023622047"/>
  <pageSetup paperSize="9" scale="5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76"/>
  <sheetViews>
    <sheetView zoomScale="115" zoomScaleNormal="115" workbookViewId="0">
      <selection activeCell="E1" sqref="E1:L1048576"/>
    </sheetView>
  </sheetViews>
  <sheetFormatPr defaultRowHeight="15.6" x14ac:dyDescent="0.25"/>
  <cols>
    <col min="1" max="1" width="11.5" style="58" bestFit="1" customWidth="1"/>
    <col min="2" max="2" width="46.296875" style="58" hidden="1" customWidth="1"/>
    <col min="3" max="3" width="8.3984375" style="59" bestFit="1" customWidth="1"/>
    <col min="4" max="4" width="16" style="79" bestFit="1" customWidth="1"/>
    <col min="5" max="5" width="8.69921875" style="60" bestFit="1" customWidth="1"/>
    <col min="6" max="6" width="11.796875" style="61" bestFit="1" customWidth="1"/>
    <col min="7" max="7" width="14" style="81" bestFit="1" customWidth="1"/>
    <col min="8" max="8" width="21.296875" style="62" bestFit="1" customWidth="1"/>
    <col min="9" max="9" width="5.3984375" style="60" bestFit="1" customWidth="1"/>
    <col min="10" max="10" width="11.796875" style="60" bestFit="1" customWidth="1"/>
    <col min="11" max="11" width="15.09765625" style="84" bestFit="1" customWidth="1"/>
    <col min="12" max="16384" width="8.796875" style="58"/>
  </cols>
  <sheetData>
    <row r="1" spans="1:11" s="53" customFormat="1" x14ac:dyDescent="0.25">
      <c r="A1" s="53" t="s">
        <v>76</v>
      </c>
      <c r="B1" s="53" t="s">
        <v>7</v>
      </c>
      <c r="C1" s="54" t="s">
        <v>78</v>
      </c>
      <c r="D1" s="78" t="s">
        <v>79</v>
      </c>
      <c r="E1" s="55" t="s">
        <v>82</v>
      </c>
      <c r="F1" s="56" t="s">
        <v>89</v>
      </c>
      <c r="G1" s="80" t="s">
        <v>80</v>
      </c>
      <c r="H1" s="57"/>
      <c r="I1" s="55"/>
      <c r="J1" s="55"/>
      <c r="K1" s="82"/>
    </row>
    <row r="2" spans="1:11" ht="15.6" hidden="1" customHeight="1" x14ac:dyDescent="0.25">
      <c r="A2" s="58" t="s">
        <v>29</v>
      </c>
      <c r="B2" s="58" t="s">
        <v>65</v>
      </c>
      <c r="C2" s="59">
        <v>0.71399999999999997</v>
      </c>
      <c r="D2" s="79">
        <v>25.710899999999999</v>
      </c>
      <c r="E2" s="60">
        <v>0</v>
      </c>
      <c r="F2" s="61">
        <f>C2*E2</f>
        <v>0</v>
      </c>
      <c r="G2" s="81">
        <f>ROUND(D2*E2,2)</f>
        <v>0</v>
      </c>
      <c r="H2" s="98" t="s">
        <v>83</v>
      </c>
      <c r="I2" s="99">
        <f>SUM(E2:E14)</f>
        <v>480</v>
      </c>
      <c r="J2" s="100">
        <f>SUM(F2:F14)</f>
        <v>342.71999999999997</v>
      </c>
      <c r="K2" s="101">
        <f>SUM(G2:G14)</f>
        <v>12893.429999999998</v>
      </c>
    </row>
    <row r="3" spans="1:11" ht="15.6" hidden="1" customHeight="1" x14ac:dyDescent="0.25">
      <c r="A3" s="58" t="s">
        <v>30</v>
      </c>
      <c r="B3" s="58" t="s">
        <v>65</v>
      </c>
      <c r="C3" s="59">
        <v>0.71399999999999997</v>
      </c>
      <c r="D3" s="79">
        <v>27.8066</v>
      </c>
      <c r="E3" s="85">
        <v>0</v>
      </c>
      <c r="F3" s="61">
        <f t="shared" ref="F3:F67" si="0">C3*E3</f>
        <v>0</v>
      </c>
      <c r="G3" s="81">
        <f t="shared" ref="G3:G67" si="1">ROUND(D3*E3,2)</f>
        <v>0</v>
      </c>
      <c r="H3" s="98"/>
      <c r="I3" s="99"/>
      <c r="J3" s="100"/>
      <c r="K3" s="101"/>
    </row>
    <row r="4" spans="1:11" x14ac:dyDescent="0.25">
      <c r="A4" s="58" t="s">
        <v>31</v>
      </c>
      <c r="B4" s="58" t="s">
        <v>65</v>
      </c>
      <c r="C4" s="59">
        <v>0.71399999999999997</v>
      </c>
      <c r="D4" s="79">
        <v>25.002700000000001</v>
      </c>
      <c r="E4" s="85">
        <v>160</v>
      </c>
      <c r="F4" s="61">
        <f t="shared" si="0"/>
        <v>114.24</v>
      </c>
      <c r="G4" s="81">
        <f t="shared" si="1"/>
        <v>4000.43</v>
      </c>
      <c r="H4" s="98"/>
      <c r="I4" s="99"/>
      <c r="J4" s="100"/>
      <c r="K4" s="101"/>
    </row>
    <row r="5" spans="1:11" ht="15.6" hidden="1" customHeight="1" x14ac:dyDescent="0.25">
      <c r="A5" s="58" t="s">
        <v>32</v>
      </c>
      <c r="B5" s="58" t="s">
        <v>65</v>
      </c>
      <c r="C5" s="59">
        <v>0.71399999999999997</v>
      </c>
      <c r="D5" s="79">
        <v>46.143799999999999</v>
      </c>
      <c r="E5" s="85">
        <v>0</v>
      </c>
      <c r="F5" s="61">
        <f t="shared" si="0"/>
        <v>0</v>
      </c>
      <c r="G5" s="81">
        <f t="shared" si="1"/>
        <v>0</v>
      </c>
      <c r="H5" s="98"/>
      <c r="I5" s="99"/>
      <c r="J5" s="100"/>
      <c r="K5" s="101"/>
    </row>
    <row r="6" spans="1:11" ht="15.6" hidden="1" customHeight="1" x14ac:dyDescent="0.25">
      <c r="A6" s="58" t="s">
        <v>33</v>
      </c>
      <c r="B6" s="58" t="s">
        <v>65</v>
      </c>
      <c r="C6" s="59">
        <v>0.71399999999999997</v>
      </c>
      <c r="D6" s="79">
        <v>36.072899999999997</v>
      </c>
      <c r="E6" s="85">
        <v>0</v>
      </c>
      <c r="F6" s="61">
        <f t="shared" si="0"/>
        <v>0</v>
      </c>
      <c r="G6" s="81">
        <f t="shared" si="1"/>
        <v>0</v>
      </c>
      <c r="H6" s="98"/>
      <c r="I6" s="99"/>
      <c r="J6" s="100"/>
      <c r="K6" s="101"/>
    </row>
    <row r="7" spans="1:11" ht="15.6" hidden="1" customHeight="1" x14ac:dyDescent="0.25">
      <c r="A7" s="58" t="s">
        <v>34</v>
      </c>
      <c r="B7" s="58" t="s">
        <v>65</v>
      </c>
      <c r="C7" s="59">
        <v>0.71399999999999997</v>
      </c>
      <c r="D7" s="79">
        <v>25.856200000000001</v>
      </c>
      <c r="E7" s="85">
        <v>0</v>
      </c>
      <c r="F7" s="61">
        <f t="shared" si="0"/>
        <v>0</v>
      </c>
      <c r="G7" s="81">
        <f t="shared" si="1"/>
        <v>0</v>
      </c>
      <c r="H7" s="98"/>
      <c r="I7" s="99"/>
      <c r="J7" s="100"/>
      <c r="K7" s="101"/>
    </row>
    <row r="8" spans="1:11" ht="15.6" hidden="1" customHeight="1" x14ac:dyDescent="0.25">
      <c r="A8" s="58" t="s">
        <v>35</v>
      </c>
      <c r="B8" s="58" t="s">
        <v>65</v>
      </c>
      <c r="C8" s="59">
        <v>0.71399999999999997</v>
      </c>
      <c r="D8" s="79">
        <v>27.951899999999998</v>
      </c>
      <c r="E8" s="85">
        <v>0</v>
      </c>
      <c r="F8" s="61">
        <f t="shared" si="0"/>
        <v>0</v>
      </c>
      <c r="G8" s="81">
        <f t="shared" si="1"/>
        <v>0</v>
      </c>
      <c r="H8" s="98"/>
      <c r="I8" s="99"/>
      <c r="J8" s="100"/>
      <c r="K8" s="101"/>
    </row>
    <row r="9" spans="1:11" x14ac:dyDescent="0.25">
      <c r="A9" s="58" t="s">
        <v>36</v>
      </c>
      <c r="B9" s="58" t="s">
        <v>65</v>
      </c>
      <c r="C9" s="59">
        <v>0.71399999999999997</v>
      </c>
      <c r="D9" s="79">
        <v>25.148</v>
      </c>
      <c r="E9" s="85">
        <v>280</v>
      </c>
      <c r="F9" s="61">
        <f t="shared" si="0"/>
        <v>199.92</v>
      </c>
      <c r="G9" s="81">
        <f t="shared" si="1"/>
        <v>7041.44</v>
      </c>
      <c r="H9" s="98"/>
      <c r="I9" s="99"/>
      <c r="J9" s="100"/>
      <c r="K9" s="101"/>
    </row>
    <row r="10" spans="1:11" x14ac:dyDescent="0.25">
      <c r="A10" s="58" t="s">
        <v>28</v>
      </c>
      <c r="B10" s="58" t="s">
        <v>65</v>
      </c>
      <c r="C10" s="59">
        <v>0.71399999999999997</v>
      </c>
      <c r="D10" s="79">
        <v>46.288899999999998</v>
      </c>
      <c r="E10" s="85">
        <v>40</v>
      </c>
      <c r="F10" s="61">
        <f t="shared" si="0"/>
        <v>28.56</v>
      </c>
      <c r="G10" s="81">
        <f t="shared" si="1"/>
        <v>1851.56</v>
      </c>
      <c r="H10" s="98"/>
      <c r="I10" s="99"/>
      <c r="J10" s="100"/>
      <c r="K10" s="101"/>
    </row>
    <row r="11" spans="1:11" ht="15.6" hidden="1" customHeight="1" x14ac:dyDescent="0.25">
      <c r="A11" s="58" t="s">
        <v>37</v>
      </c>
      <c r="B11" s="58" t="s">
        <v>65</v>
      </c>
      <c r="C11" s="59">
        <v>0.71399999999999997</v>
      </c>
      <c r="D11" s="79">
        <v>36.227800000000002</v>
      </c>
      <c r="E11" s="85">
        <v>0</v>
      </c>
      <c r="F11" s="61">
        <f t="shared" si="0"/>
        <v>0</v>
      </c>
      <c r="G11" s="81">
        <f t="shared" si="1"/>
        <v>0</v>
      </c>
      <c r="H11" s="98"/>
      <c r="I11" s="99"/>
      <c r="J11" s="100"/>
      <c r="K11" s="101"/>
    </row>
    <row r="12" spans="1:11" s="63" customFormat="1" ht="15.6" hidden="1" customHeight="1" x14ac:dyDescent="0.25">
      <c r="A12" s="63" t="s">
        <v>90</v>
      </c>
      <c r="B12" s="63" t="s">
        <v>65</v>
      </c>
      <c r="C12" s="64">
        <v>0.71399999999999997</v>
      </c>
      <c r="D12" s="79">
        <v>47.65</v>
      </c>
      <c r="E12" s="85">
        <v>0</v>
      </c>
      <c r="F12" s="65">
        <f t="shared" si="0"/>
        <v>0</v>
      </c>
      <c r="G12" s="81">
        <f t="shared" si="1"/>
        <v>0</v>
      </c>
      <c r="H12" s="98"/>
      <c r="I12" s="99"/>
      <c r="J12" s="100"/>
      <c r="K12" s="101"/>
    </row>
    <row r="13" spans="1:11" s="63" customFormat="1" ht="15.6" hidden="1" customHeight="1" x14ac:dyDescent="0.25">
      <c r="A13" s="66" t="s">
        <v>109</v>
      </c>
      <c r="C13" s="64">
        <v>0.71399999999999997</v>
      </c>
      <c r="D13" s="79">
        <v>25.38</v>
      </c>
      <c r="E13" s="85">
        <v>0</v>
      </c>
      <c r="F13" s="65">
        <f t="shared" si="0"/>
        <v>0</v>
      </c>
      <c r="G13" s="81">
        <f t="shared" si="1"/>
        <v>0</v>
      </c>
      <c r="H13" s="98"/>
      <c r="I13" s="99"/>
      <c r="J13" s="100"/>
      <c r="K13" s="101"/>
    </row>
    <row r="14" spans="1:11" s="63" customFormat="1" ht="15.6" hidden="1" customHeight="1" x14ac:dyDescent="0.25">
      <c r="A14" s="66" t="s">
        <v>110</v>
      </c>
      <c r="C14" s="64">
        <v>0.71399999999999997</v>
      </c>
      <c r="D14" s="79">
        <v>25.53</v>
      </c>
      <c r="E14" s="85">
        <v>0</v>
      </c>
      <c r="F14" s="65">
        <f t="shared" si="0"/>
        <v>0</v>
      </c>
      <c r="G14" s="81">
        <f t="shared" si="1"/>
        <v>0</v>
      </c>
      <c r="H14" s="98"/>
      <c r="I14" s="99"/>
      <c r="J14" s="100"/>
      <c r="K14" s="101"/>
    </row>
    <row r="15" spans="1:11" ht="15.6" hidden="1" customHeight="1" x14ac:dyDescent="0.25">
      <c r="A15" s="58" t="s">
        <v>38</v>
      </c>
      <c r="B15" s="58" t="s">
        <v>66</v>
      </c>
      <c r="C15" s="59">
        <v>0.188</v>
      </c>
      <c r="D15" s="79">
        <v>6.1124000000000001</v>
      </c>
      <c r="E15" s="85">
        <v>0</v>
      </c>
      <c r="F15" s="61">
        <f t="shared" si="0"/>
        <v>0</v>
      </c>
      <c r="G15" s="81">
        <f t="shared" si="1"/>
        <v>0</v>
      </c>
      <c r="H15" s="98" t="s">
        <v>91</v>
      </c>
      <c r="I15" s="99">
        <f>SUM(E15:E26)</f>
        <v>2268</v>
      </c>
      <c r="J15" s="100">
        <f>SUM(F15:F26)</f>
        <v>426.38399999999996</v>
      </c>
      <c r="K15" s="101">
        <f>SUM(G15:G26)</f>
        <v>14780.939999999999</v>
      </c>
    </row>
    <row r="16" spans="1:11" ht="15.6" hidden="1" customHeight="1" x14ac:dyDescent="0.25">
      <c r="A16" s="58" t="s">
        <v>39</v>
      </c>
      <c r="B16" s="58" t="s">
        <v>66</v>
      </c>
      <c r="C16" s="59">
        <v>0.188</v>
      </c>
      <c r="D16" s="79">
        <v>6.8788999999999998</v>
      </c>
      <c r="E16" s="85">
        <v>0</v>
      </c>
      <c r="F16" s="61">
        <f t="shared" si="0"/>
        <v>0</v>
      </c>
      <c r="G16" s="81">
        <f t="shared" si="1"/>
        <v>0</v>
      </c>
      <c r="H16" s="98"/>
      <c r="I16" s="99"/>
      <c r="J16" s="100"/>
      <c r="K16" s="101"/>
    </row>
    <row r="17" spans="1:11" x14ac:dyDescent="0.25">
      <c r="A17" s="58" t="s">
        <v>40</v>
      </c>
      <c r="B17" s="58" t="s">
        <v>66</v>
      </c>
      <c r="C17" s="59">
        <v>0.188</v>
      </c>
      <c r="D17" s="79">
        <v>6.1414999999999997</v>
      </c>
      <c r="E17" s="85">
        <v>1620</v>
      </c>
      <c r="F17" s="61">
        <f t="shared" si="0"/>
        <v>304.56</v>
      </c>
      <c r="G17" s="81">
        <f t="shared" si="1"/>
        <v>9949.23</v>
      </c>
      <c r="H17" s="98"/>
      <c r="I17" s="99"/>
      <c r="J17" s="100"/>
      <c r="K17" s="101"/>
    </row>
    <row r="18" spans="1:11" ht="15.6" hidden="1" customHeight="1" x14ac:dyDescent="0.25">
      <c r="A18" s="58" t="s">
        <v>41</v>
      </c>
      <c r="B18" s="58" t="s">
        <v>66</v>
      </c>
      <c r="C18" s="59">
        <v>0.188</v>
      </c>
      <c r="D18" s="79">
        <v>8.1594999999999995</v>
      </c>
      <c r="E18" s="85">
        <v>0</v>
      </c>
      <c r="F18" s="61">
        <f t="shared" si="0"/>
        <v>0</v>
      </c>
      <c r="G18" s="81">
        <f t="shared" si="1"/>
        <v>0</v>
      </c>
      <c r="H18" s="98"/>
      <c r="I18" s="99"/>
      <c r="J18" s="100"/>
      <c r="K18" s="101"/>
    </row>
    <row r="19" spans="1:11" ht="15.6" hidden="1" customHeight="1" x14ac:dyDescent="0.25">
      <c r="A19" s="58" t="s">
        <v>42</v>
      </c>
      <c r="B19" s="58" t="s">
        <v>66</v>
      </c>
      <c r="C19" s="59">
        <v>0.188</v>
      </c>
      <c r="D19" s="79">
        <v>7.7035999999999998</v>
      </c>
      <c r="E19" s="85">
        <v>0</v>
      </c>
      <c r="F19" s="61">
        <f t="shared" si="0"/>
        <v>0</v>
      </c>
      <c r="G19" s="81">
        <f t="shared" si="1"/>
        <v>0</v>
      </c>
      <c r="H19" s="98"/>
      <c r="I19" s="99"/>
      <c r="J19" s="100"/>
      <c r="K19" s="101"/>
    </row>
    <row r="20" spans="1:11" ht="15.6" hidden="1" customHeight="1" x14ac:dyDescent="0.25">
      <c r="A20" s="58" t="s">
        <v>43</v>
      </c>
      <c r="B20" s="58" t="s">
        <v>66</v>
      </c>
      <c r="C20" s="59">
        <v>0.188</v>
      </c>
      <c r="D20" s="79">
        <v>6.3354999999999997</v>
      </c>
      <c r="E20" s="85">
        <v>0</v>
      </c>
      <c r="F20" s="61">
        <f t="shared" si="0"/>
        <v>0</v>
      </c>
      <c r="G20" s="81">
        <f t="shared" si="1"/>
        <v>0</v>
      </c>
      <c r="H20" s="98"/>
      <c r="I20" s="99"/>
      <c r="J20" s="100"/>
      <c r="K20" s="101"/>
    </row>
    <row r="21" spans="1:11" ht="15.6" hidden="1" customHeight="1" x14ac:dyDescent="0.25">
      <c r="A21" s="58" t="s">
        <v>44</v>
      </c>
      <c r="B21" s="58" t="s">
        <v>66</v>
      </c>
      <c r="C21" s="59">
        <v>0.188</v>
      </c>
      <c r="D21" s="79">
        <v>7.1018999999999997</v>
      </c>
      <c r="E21" s="85">
        <v>0</v>
      </c>
      <c r="F21" s="61">
        <f t="shared" si="0"/>
        <v>0</v>
      </c>
      <c r="G21" s="81">
        <f t="shared" si="1"/>
        <v>0</v>
      </c>
      <c r="H21" s="98"/>
      <c r="I21" s="99"/>
      <c r="J21" s="100"/>
      <c r="K21" s="101"/>
    </row>
    <row r="22" spans="1:11" ht="15.6" hidden="1" customHeight="1" x14ac:dyDescent="0.25">
      <c r="A22" s="58" t="s">
        <v>45</v>
      </c>
      <c r="B22" s="58" t="s">
        <v>66</v>
      </c>
      <c r="C22" s="59">
        <v>0.188</v>
      </c>
      <c r="D22" s="79">
        <v>6.3647</v>
      </c>
      <c r="E22" s="85">
        <v>0</v>
      </c>
      <c r="F22" s="61">
        <f t="shared" si="0"/>
        <v>0</v>
      </c>
      <c r="G22" s="81">
        <f t="shared" si="1"/>
        <v>0</v>
      </c>
      <c r="H22" s="98"/>
      <c r="I22" s="99"/>
      <c r="J22" s="100"/>
      <c r="K22" s="101"/>
    </row>
    <row r="23" spans="1:11" x14ac:dyDescent="0.25">
      <c r="A23" s="58" t="s">
        <v>46</v>
      </c>
      <c r="B23" s="58" t="s">
        <v>66</v>
      </c>
      <c r="C23" s="59">
        <v>0.188</v>
      </c>
      <c r="D23" s="79">
        <v>8.3826999999999998</v>
      </c>
      <c r="E23" s="85">
        <v>324</v>
      </c>
      <c r="F23" s="61">
        <f t="shared" si="0"/>
        <v>60.911999999999999</v>
      </c>
      <c r="G23" s="81">
        <f t="shared" si="1"/>
        <v>2715.99</v>
      </c>
      <c r="H23" s="98"/>
      <c r="I23" s="99"/>
      <c r="J23" s="100"/>
      <c r="K23" s="101"/>
    </row>
    <row r="24" spans="1:11" ht="15.6" hidden="1" customHeight="1" x14ac:dyDescent="0.25">
      <c r="A24" s="58" t="s">
        <v>47</v>
      </c>
      <c r="B24" s="58" t="s">
        <v>66</v>
      </c>
      <c r="C24" s="59">
        <v>0.188</v>
      </c>
      <c r="D24" s="79">
        <v>7.9267000000000003</v>
      </c>
      <c r="E24" s="85">
        <v>0</v>
      </c>
      <c r="F24" s="61">
        <f t="shared" si="0"/>
        <v>0</v>
      </c>
      <c r="G24" s="81">
        <f t="shared" si="1"/>
        <v>0</v>
      </c>
      <c r="H24" s="98"/>
      <c r="I24" s="99"/>
      <c r="J24" s="100"/>
      <c r="K24" s="101"/>
    </row>
    <row r="25" spans="1:11" s="63" customFormat="1" x14ac:dyDescent="0.25">
      <c r="A25" s="63" t="s">
        <v>111</v>
      </c>
      <c r="B25" s="63" t="s">
        <v>66</v>
      </c>
      <c r="C25" s="64">
        <v>0.188</v>
      </c>
      <c r="D25" s="79">
        <v>6.53</v>
      </c>
      <c r="E25" s="85">
        <v>324</v>
      </c>
      <c r="F25" s="65">
        <f t="shared" ref="F25:F26" si="2">C25*E25</f>
        <v>60.911999999999999</v>
      </c>
      <c r="G25" s="81">
        <f t="shared" ref="G25:G26" si="3">ROUND(D25*E25,2)</f>
        <v>2115.7199999999998</v>
      </c>
      <c r="H25" s="98"/>
      <c r="I25" s="99"/>
      <c r="J25" s="100"/>
      <c r="K25" s="101"/>
    </row>
    <row r="26" spans="1:11" s="63" customFormat="1" ht="15.6" hidden="1" customHeight="1" x14ac:dyDescent="0.25">
      <c r="A26" s="63" t="s">
        <v>112</v>
      </c>
      <c r="B26" s="63" t="s">
        <v>66</v>
      </c>
      <c r="C26" s="64">
        <v>0.188</v>
      </c>
      <c r="D26" s="79">
        <v>6.77</v>
      </c>
      <c r="E26" s="85">
        <v>0</v>
      </c>
      <c r="F26" s="65">
        <f t="shared" si="2"/>
        <v>0</v>
      </c>
      <c r="G26" s="81">
        <f t="shared" si="3"/>
        <v>0</v>
      </c>
      <c r="H26" s="98"/>
      <c r="I26" s="99"/>
      <c r="J26" s="100"/>
      <c r="K26" s="101"/>
    </row>
    <row r="27" spans="1:11" ht="15.6" hidden="1" customHeight="1" x14ac:dyDescent="0.25">
      <c r="A27" s="58" t="s">
        <v>48</v>
      </c>
      <c r="B27" s="58" t="s">
        <v>67</v>
      </c>
      <c r="C27" s="59">
        <v>0.5</v>
      </c>
      <c r="D27" s="79">
        <v>17.910299999999999</v>
      </c>
      <c r="E27" s="85">
        <v>0</v>
      </c>
      <c r="F27" s="61">
        <f t="shared" si="0"/>
        <v>0</v>
      </c>
      <c r="G27" s="81">
        <f t="shared" si="1"/>
        <v>0</v>
      </c>
      <c r="H27" s="98" t="s">
        <v>84</v>
      </c>
      <c r="I27" s="99">
        <f>SUM(E27:E39)</f>
        <v>960</v>
      </c>
      <c r="J27" s="100">
        <f>SUM(F27:F39)</f>
        <v>480</v>
      </c>
      <c r="K27" s="101">
        <f>SUM(G27:G39)</f>
        <v>17750.810000000001</v>
      </c>
    </row>
    <row r="28" spans="1:11" ht="15.6" hidden="1" customHeight="1" x14ac:dyDescent="0.25">
      <c r="A28" s="58" t="s">
        <v>49</v>
      </c>
      <c r="B28" s="58" t="s">
        <v>67</v>
      </c>
      <c r="C28" s="59">
        <v>0.5</v>
      </c>
      <c r="D28" s="79">
        <v>20.083600000000001</v>
      </c>
      <c r="E28" s="85">
        <v>0</v>
      </c>
      <c r="F28" s="61">
        <f t="shared" si="0"/>
        <v>0</v>
      </c>
      <c r="G28" s="81">
        <f t="shared" si="1"/>
        <v>0</v>
      </c>
      <c r="H28" s="98"/>
      <c r="I28" s="99"/>
      <c r="J28" s="100"/>
      <c r="K28" s="101"/>
    </row>
    <row r="29" spans="1:11" x14ac:dyDescent="0.25">
      <c r="A29" s="58" t="s">
        <v>50</v>
      </c>
      <c r="B29" s="58" t="s">
        <v>67</v>
      </c>
      <c r="C29" s="59">
        <v>0.5</v>
      </c>
      <c r="D29" s="79">
        <v>18.317799999999998</v>
      </c>
      <c r="E29" s="85">
        <v>640</v>
      </c>
      <c r="F29" s="61">
        <f t="shared" si="0"/>
        <v>320</v>
      </c>
      <c r="G29" s="81">
        <f t="shared" si="1"/>
        <v>11723.39</v>
      </c>
      <c r="H29" s="98"/>
      <c r="I29" s="99"/>
      <c r="J29" s="100"/>
      <c r="K29" s="101"/>
    </row>
    <row r="30" spans="1:11" ht="15.6" hidden="1" customHeight="1" x14ac:dyDescent="0.25">
      <c r="A30" s="58" t="s">
        <v>51</v>
      </c>
      <c r="B30" s="58" t="s">
        <v>67</v>
      </c>
      <c r="C30" s="59">
        <v>0.5</v>
      </c>
      <c r="D30" s="79">
        <v>25.604299999999999</v>
      </c>
      <c r="E30" s="85">
        <v>0</v>
      </c>
      <c r="F30" s="61">
        <f t="shared" si="0"/>
        <v>0</v>
      </c>
      <c r="G30" s="81">
        <f t="shared" si="1"/>
        <v>0</v>
      </c>
      <c r="H30" s="98"/>
      <c r="I30" s="99"/>
      <c r="J30" s="100"/>
      <c r="K30" s="101"/>
    </row>
    <row r="31" spans="1:11" ht="15.6" hidden="1" customHeight="1" x14ac:dyDescent="0.25">
      <c r="A31" s="58" t="s">
        <v>52</v>
      </c>
      <c r="B31" s="58" t="s">
        <v>67</v>
      </c>
      <c r="C31" s="59">
        <v>0.5</v>
      </c>
      <c r="D31" s="79">
        <v>23.198</v>
      </c>
      <c r="E31" s="85">
        <v>0</v>
      </c>
      <c r="F31" s="61">
        <f t="shared" si="0"/>
        <v>0</v>
      </c>
      <c r="G31" s="81">
        <f t="shared" si="1"/>
        <v>0</v>
      </c>
      <c r="H31" s="98"/>
      <c r="I31" s="99"/>
      <c r="J31" s="100"/>
      <c r="K31" s="101"/>
    </row>
    <row r="32" spans="1:11" ht="15.6" hidden="1" customHeight="1" x14ac:dyDescent="0.25">
      <c r="A32" s="58" t="s">
        <v>53</v>
      </c>
      <c r="B32" s="58" t="s">
        <v>67</v>
      </c>
      <c r="C32" s="59">
        <v>0.5</v>
      </c>
      <c r="D32" s="79">
        <v>17.9102</v>
      </c>
      <c r="E32" s="85">
        <v>0</v>
      </c>
      <c r="F32" s="61">
        <f t="shared" si="0"/>
        <v>0</v>
      </c>
      <c r="G32" s="81">
        <f t="shared" si="1"/>
        <v>0</v>
      </c>
      <c r="H32" s="98"/>
      <c r="I32" s="99"/>
      <c r="J32" s="100"/>
      <c r="K32" s="101"/>
    </row>
    <row r="33" spans="1:11" ht="15.6" hidden="1" customHeight="1" x14ac:dyDescent="0.25">
      <c r="A33" s="58" t="s">
        <v>54</v>
      </c>
      <c r="B33" s="58" t="s">
        <v>67</v>
      </c>
      <c r="C33" s="59">
        <v>0.5</v>
      </c>
      <c r="D33" s="79">
        <v>20.083400000000001</v>
      </c>
      <c r="E33" s="85">
        <v>0</v>
      </c>
      <c r="F33" s="61">
        <f t="shared" si="0"/>
        <v>0</v>
      </c>
      <c r="G33" s="81">
        <f t="shared" si="1"/>
        <v>0</v>
      </c>
      <c r="H33" s="98"/>
      <c r="I33" s="99"/>
      <c r="J33" s="100"/>
      <c r="K33" s="101"/>
    </row>
    <row r="34" spans="1:11" x14ac:dyDescent="0.25">
      <c r="A34" s="58" t="s">
        <v>55</v>
      </c>
      <c r="B34" s="58" t="s">
        <v>67</v>
      </c>
      <c r="C34" s="59">
        <v>0.5</v>
      </c>
      <c r="D34" s="79">
        <v>18.317599999999999</v>
      </c>
      <c r="E34" s="85">
        <v>240</v>
      </c>
      <c r="F34" s="61">
        <f t="shared" si="0"/>
        <v>120</v>
      </c>
      <c r="G34" s="81">
        <f t="shared" si="1"/>
        <v>4396.22</v>
      </c>
      <c r="H34" s="98"/>
      <c r="I34" s="99"/>
      <c r="J34" s="100"/>
      <c r="K34" s="101"/>
    </row>
    <row r="35" spans="1:11" ht="15.6" hidden="1" customHeight="1" x14ac:dyDescent="0.25">
      <c r="A35" s="58" t="s">
        <v>56</v>
      </c>
      <c r="B35" s="58" t="s">
        <v>67</v>
      </c>
      <c r="C35" s="59">
        <v>0.5</v>
      </c>
      <c r="D35" s="79">
        <v>25.603999999999999</v>
      </c>
      <c r="E35" s="85">
        <v>0</v>
      </c>
      <c r="F35" s="61">
        <f t="shared" si="0"/>
        <v>0</v>
      </c>
      <c r="G35" s="81">
        <f t="shared" si="1"/>
        <v>0</v>
      </c>
      <c r="H35" s="98"/>
      <c r="I35" s="99"/>
      <c r="J35" s="100"/>
      <c r="K35" s="101"/>
    </row>
    <row r="36" spans="1:11" ht="15.6" hidden="1" customHeight="1" x14ac:dyDescent="0.25">
      <c r="A36" s="58" t="s">
        <v>57</v>
      </c>
      <c r="B36" s="58" t="s">
        <v>67</v>
      </c>
      <c r="C36" s="59">
        <v>0.5</v>
      </c>
      <c r="D36" s="79">
        <v>23.197800000000001</v>
      </c>
      <c r="E36" s="85">
        <v>0</v>
      </c>
      <c r="F36" s="61">
        <f t="shared" si="0"/>
        <v>0</v>
      </c>
      <c r="G36" s="81">
        <f t="shared" si="1"/>
        <v>0</v>
      </c>
      <c r="H36" s="98"/>
      <c r="I36" s="99"/>
      <c r="J36" s="100"/>
      <c r="K36" s="101"/>
    </row>
    <row r="37" spans="1:11" s="63" customFormat="1" ht="15.6" hidden="1" customHeight="1" x14ac:dyDescent="0.25">
      <c r="A37" s="66" t="s">
        <v>92</v>
      </c>
      <c r="B37" s="63" t="s">
        <v>67</v>
      </c>
      <c r="C37" s="64">
        <v>0.5</v>
      </c>
      <c r="D37" s="79">
        <v>26.47</v>
      </c>
      <c r="E37" s="85">
        <v>0</v>
      </c>
      <c r="F37" s="65">
        <f>C37*E37</f>
        <v>0</v>
      </c>
      <c r="G37" s="81">
        <f t="shared" si="1"/>
        <v>0</v>
      </c>
      <c r="H37" s="98"/>
      <c r="I37" s="99"/>
      <c r="J37" s="100"/>
      <c r="K37" s="101"/>
    </row>
    <row r="38" spans="1:11" s="63" customFormat="1" ht="15.6" hidden="1" customHeight="1" x14ac:dyDescent="0.25">
      <c r="A38" s="66" t="s">
        <v>113</v>
      </c>
      <c r="B38" s="63" t="s">
        <v>67</v>
      </c>
      <c r="C38" s="64">
        <v>0.5</v>
      </c>
      <c r="D38" s="79">
        <v>20.21</v>
      </c>
      <c r="E38" s="85">
        <v>0</v>
      </c>
      <c r="F38" s="65">
        <f>C38*E38</f>
        <v>0</v>
      </c>
      <c r="G38" s="81">
        <f t="shared" ref="G38:G39" si="4">ROUND(D38*E38,2)</f>
        <v>0</v>
      </c>
      <c r="H38" s="98"/>
      <c r="I38" s="99"/>
      <c r="J38" s="100"/>
      <c r="K38" s="101"/>
    </row>
    <row r="39" spans="1:11" s="63" customFormat="1" x14ac:dyDescent="0.25">
      <c r="A39" s="66" t="s">
        <v>114</v>
      </c>
      <c r="B39" s="63" t="s">
        <v>67</v>
      </c>
      <c r="C39" s="64">
        <v>0.5</v>
      </c>
      <c r="D39" s="79">
        <v>20.39</v>
      </c>
      <c r="E39" s="85">
        <v>80</v>
      </c>
      <c r="F39" s="65">
        <f>C39*E39</f>
        <v>40</v>
      </c>
      <c r="G39" s="81">
        <f t="shared" si="4"/>
        <v>1631.2</v>
      </c>
      <c r="H39" s="98"/>
      <c r="I39" s="99"/>
      <c r="J39" s="100"/>
      <c r="K39" s="101"/>
    </row>
    <row r="40" spans="1:11" ht="15.6" hidden="1" customHeight="1" x14ac:dyDescent="0.25">
      <c r="A40" s="58" t="s">
        <v>93</v>
      </c>
      <c r="B40" s="58" t="s">
        <v>68</v>
      </c>
      <c r="C40" s="59">
        <v>0.89800000000000002</v>
      </c>
      <c r="D40" s="79">
        <v>14.76</v>
      </c>
      <c r="E40" s="85">
        <v>0</v>
      </c>
      <c r="F40" s="61">
        <f t="shared" si="0"/>
        <v>0</v>
      </c>
      <c r="G40" s="81">
        <f t="shared" si="1"/>
        <v>0</v>
      </c>
      <c r="H40" s="98" t="s">
        <v>85</v>
      </c>
      <c r="I40" s="99">
        <f>SUM(E40:E52)</f>
        <v>1620</v>
      </c>
      <c r="J40" s="100">
        <f>SUM(F40:F52)</f>
        <v>1454.7600000000002</v>
      </c>
      <c r="K40" s="101">
        <f>SUM(G40:G52)</f>
        <v>24528.080000000002</v>
      </c>
    </row>
    <row r="41" spans="1:11" ht="15.6" hidden="1" customHeight="1" x14ac:dyDescent="0.25">
      <c r="A41" s="58" t="s">
        <v>94</v>
      </c>
      <c r="B41" s="58" t="s">
        <v>68</v>
      </c>
      <c r="C41" s="59">
        <v>0.89800000000000002</v>
      </c>
      <c r="D41" s="79">
        <v>15.0749</v>
      </c>
      <c r="E41" s="85">
        <v>0</v>
      </c>
      <c r="F41" s="61">
        <f t="shared" si="0"/>
        <v>0</v>
      </c>
      <c r="G41" s="81">
        <f t="shared" si="1"/>
        <v>0</v>
      </c>
      <c r="H41" s="98"/>
      <c r="I41" s="99"/>
      <c r="J41" s="100"/>
      <c r="K41" s="101"/>
    </row>
    <row r="42" spans="1:11" x14ac:dyDescent="0.25">
      <c r="A42" s="58" t="s">
        <v>95</v>
      </c>
      <c r="B42" s="58" t="s">
        <v>68</v>
      </c>
      <c r="C42" s="59">
        <v>0.89800000000000002</v>
      </c>
      <c r="D42" s="79">
        <v>15.0749</v>
      </c>
      <c r="E42" s="85">
        <v>1440</v>
      </c>
      <c r="F42" s="61">
        <f t="shared" si="0"/>
        <v>1293.1200000000001</v>
      </c>
      <c r="G42" s="81">
        <f t="shared" si="1"/>
        <v>21707.86</v>
      </c>
      <c r="H42" s="98"/>
      <c r="I42" s="99"/>
      <c r="J42" s="100"/>
      <c r="K42" s="101"/>
    </row>
    <row r="43" spans="1:11" ht="15.6" hidden="1" customHeight="1" x14ac:dyDescent="0.25">
      <c r="A43" s="58" t="s">
        <v>96</v>
      </c>
      <c r="B43" s="58" t="s">
        <v>68</v>
      </c>
      <c r="C43" s="59">
        <v>0.89800000000000002</v>
      </c>
      <c r="D43" s="79">
        <v>18.656600000000001</v>
      </c>
      <c r="E43" s="85">
        <v>0</v>
      </c>
      <c r="F43" s="61">
        <f t="shared" si="0"/>
        <v>0</v>
      </c>
      <c r="G43" s="81">
        <f t="shared" si="1"/>
        <v>0</v>
      </c>
      <c r="H43" s="98"/>
      <c r="I43" s="99"/>
      <c r="J43" s="100"/>
      <c r="K43" s="101"/>
    </row>
    <row r="44" spans="1:11" ht="15.6" hidden="1" customHeight="1" x14ac:dyDescent="0.25">
      <c r="A44" s="58" t="s">
        <v>97</v>
      </c>
      <c r="B44" s="58" t="s">
        <v>68</v>
      </c>
      <c r="C44" s="59">
        <v>0.89800000000000002</v>
      </c>
      <c r="D44" s="79">
        <v>15.0749</v>
      </c>
      <c r="E44" s="85">
        <v>0</v>
      </c>
      <c r="F44" s="61">
        <f t="shared" si="0"/>
        <v>0</v>
      </c>
      <c r="G44" s="81">
        <f t="shared" si="1"/>
        <v>0</v>
      </c>
      <c r="H44" s="98"/>
      <c r="I44" s="99"/>
      <c r="J44" s="100"/>
      <c r="K44" s="101"/>
    </row>
    <row r="45" spans="1:11" ht="15.6" hidden="1" customHeight="1" x14ac:dyDescent="0.25">
      <c r="A45" s="58" t="s">
        <v>98</v>
      </c>
      <c r="B45" s="58" t="s">
        <v>68</v>
      </c>
      <c r="C45" s="59">
        <v>0.89800000000000002</v>
      </c>
      <c r="D45" s="79">
        <v>15.3636</v>
      </c>
      <c r="E45" s="85">
        <v>0</v>
      </c>
      <c r="F45" s="61">
        <f t="shared" si="0"/>
        <v>0</v>
      </c>
      <c r="G45" s="81">
        <f t="shared" si="1"/>
        <v>0</v>
      </c>
      <c r="H45" s="98"/>
      <c r="I45" s="99"/>
      <c r="J45" s="100"/>
      <c r="K45" s="101"/>
    </row>
    <row r="46" spans="1:11" ht="15.6" hidden="1" customHeight="1" x14ac:dyDescent="0.25">
      <c r="A46" s="58" t="s">
        <v>99</v>
      </c>
      <c r="B46" s="58" t="s">
        <v>68</v>
      </c>
      <c r="C46" s="59">
        <v>0.89800000000000002</v>
      </c>
      <c r="D46" s="79">
        <v>15.667899999999999</v>
      </c>
      <c r="E46" s="85">
        <v>0</v>
      </c>
      <c r="F46" s="61">
        <f t="shared" si="0"/>
        <v>0</v>
      </c>
      <c r="G46" s="81">
        <f t="shared" si="1"/>
        <v>0</v>
      </c>
      <c r="H46" s="98"/>
      <c r="I46" s="99"/>
      <c r="J46" s="100"/>
      <c r="K46" s="101"/>
    </row>
    <row r="47" spans="1:11" x14ac:dyDescent="0.25">
      <c r="A47" s="58" t="s">
        <v>100</v>
      </c>
      <c r="B47" s="58" t="s">
        <v>68</v>
      </c>
      <c r="C47" s="59">
        <v>0.89800000000000002</v>
      </c>
      <c r="D47" s="79">
        <v>15.667899999999999</v>
      </c>
      <c r="E47" s="85">
        <v>180</v>
      </c>
      <c r="F47" s="61">
        <f t="shared" si="0"/>
        <v>161.64000000000001</v>
      </c>
      <c r="G47" s="81">
        <f t="shared" si="1"/>
        <v>2820.22</v>
      </c>
      <c r="H47" s="98"/>
      <c r="I47" s="99"/>
      <c r="J47" s="100"/>
      <c r="K47" s="101"/>
    </row>
    <row r="48" spans="1:11" ht="15.6" hidden="1" customHeight="1" x14ac:dyDescent="0.25">
      <c r="A48" s="58" t="s">
        <v>101</v>
      </c>
      <c r="B48" s="58" t="s">
        <v>68</v>
      </c>
      <c r="C48" s="59">
        <v>0.89800000000000002</v>
      </c>
      <c r="D48" s="79">
        <v>19.241299999999999</v>
      </c>
      <c r="E48" s="85">
        <v>0</v>
      </c>
      <c r="F48" s="61">
        <f t="shared" si="0"/>
        <v>0</v>
      </c>
      <c r="G48" s="81">
        <f t="shared" si="1"/>
        <v>0</v>
      </c>
      <c r="H48" s="98"/>
      <c r="I48" s="99"/>
      <c r="J48" s="100"/>
      <c r="K48" s="101"/>
    </row>
    <row r="49" spans="1:11" ht="15.6" hidden="1" customHeight="1" x14ac:dyDescent="0.25">
      <c r="A49" s="58" t="s">
        <v>102</v>
      </c>
      <c r="B49" s="58" t="s">
        <v>68</v>
      </c>
      <c r="C49" s="59">
        <v>0.89800000000000002</v>
      </c>
      <c r="D49" s="79">
        <v>15.667899999999999</v>
      </c>
      <c r="E49" s="85">
        <v>0</v>
      </c>
      <c r="F49" s="61">
        <f t="shared" si="0"/>
        <v>0</v>
      </c>
      <c r="G49" s="81">
        <f t="shared" si="1"/>
        <v>0</v>
      </c>
      <c r="H49" s="98"/>
      <c r="I49" s="99"/>
      <c r="J49" s="100"/>
      <c r="K49" s="101"/>
    </row>
    <row r="50" spans="1:11" s="63" customFormat="1" ht="15.6" hidden="1" customHeight="1" x14ac:dyDescent="0.25">
      <c r="A50" s="66" t="s">
        <v>103</v>
      </c>
      <c r="B50" s="63" t="s">
        <v>68</v>
      </c>
      <c r="C50" s="64">
        <v>0.89800000000000002</v>
      </c>
      <c r="D50" s="79">
        <v>18.694600000000001</v>
      </c>
      <c r="E50" s="85">
        <v>0</v>
      </c>
      <c r="F50" s="65">
        <f t="shared" si="0"/>
        <v>0</v>
      </c>
      <c r="G50" s="81">
        <f t="shared" si="1"/>
        <v>0</v>
      </c>
      <c r="H50" s="98"/>
      <c r="I50" s="99"/>
      <c r="J50" s="100"/>
      <c r="K50" s="101"/>
    </row>
    <row r="51" spans="1:11" s="63" customFormat="1" ht="15.6" hidden="1" customHeight="1" x14ac:dyDescent="0.25">
      <c r="A51" s="66" t="s">
        <v>115</v>
      </c>
      <c r="B51" s="63" t="s">
        <v>68</v>
      </c>
      <c r="C51" s="64">
        <v>0.89800000000000002</v>
      </c>
      <c r="D51" s="79">
        <v>18.13</v>
      </c>
      <c r="E51" s="85">
        <v>0</v>
      </c>
      <c r="F51" s="65">
        <f t="shared" ref="F51:F52" si="5">C51*E51</f>
        <v>0</v>
      </c>
      <c r="G51" s="81">
        <f t="shared" ref="G51:G52" si="6">ROUND(D51*E51,2)</f>
        <v>0</v>
      </c>
      <c r="H51" s="98"/>
      <c r="I51" s="99"/>
      <c r="J51" s="100"/>
      <c r="K51" s="101"/>
    </row>
    <row r="52" spans="1:11" s="63" customFormat="1" ht="15.6" hidden="1" customHeight="1" x14ac:dyDescent="0.25">
      <c r="A52" s="66" t="s">
        <v>116</v>
      </c>
      <c r="B52" s="63" t="s">
        <v>68</v>
      </c>
      <c r="C52" s="64">
        <v>0.89800000000000002</v>
      </c>
      <c r="D52" s="79">
        <v>19.12</v>
      </c>
      <c r="E52" s="85">
        <v>0</v>
      </c>
      <c r="F52" s="65">
        <f t="shared" si="5"/>
        <v>0</v>
      </c>
      <c r="G52" s="81">
        <f t="shared" si="6"/>
        <v>0</v>
      </c>
      <c r="H52" s="98"/>
      <c r="I52" s="99"/>
      <c r="J52" s="100"/>
      <c r="K52" s="101"/>
    </row>
    <row r="53" spans="1:11" ht="15.6" hidden="1" customHeight="1" x14ac:dyDescent="0.25">
      <c r="A53" s="58" t="s">
        <v>58</v>
      </c>
      <c r="B53" s="58" t="s">
        <v>69</v>
      </c>
      <c r="C53" s="59">
        <v>0.4844</v>
      </c>
      <c r="D53" s="79">
        <v>14.931800000000001</v>
      </c>
      <c r="E53" s="85">
        <v>0</v>
      </c>
      <c r="F53" s="61">
        <f t="shared" si="0"/>
        <v>0</v>
      </c>
      <c r="G53" s="81">
        <f t="shared" si="1"/>
        <v>0</v>
      </c>
      <c r="H53" s="98" t="s">
        <v>104</v>
      </c>
      <c r="I53" s="99">
        <f>SUM(E53:E66)</f>
        <v>576</v>
      </c>
      <c r="J53" s="100">
        <f>SUM(F53:F66)</f>
        <v>279.01440000000002</v>
      </c>
      <c r="K53" s="101">
        <f>SUM(G53:G66)</f>
        <v>8671.91</v>
      </c>
    </row>
    <row r="54" spans="1:11" x14ac:dyDescent="0.25">
      <c r="A54" s="58" t="s">
        <v>24</v>
      </c>
      <c r="B54" s="58" t="s">
        <v>69</v>
      </c>
      <c r="C54" s="59">
        <v>0.4844</v>
      </c>
      <c r="D54" s="79">
        <v>14.931800000000001</v>
      </c>
      <c r="E54" s="85">
        <v>144</v>
      </c>
      <c r="F54" s="61">
        <f t="shared" si="0"/>
        <v>69.753600000000006</v>
      </c>
      <c r="G54" s="81">
        <f t="shared" si="1"/>
        <v>2150.1799999999998</v>
      </c>
      <c r="H54" s="98"/>
      <c r="I54" s="99"/>
      <c r="J54" s="100"/>
      <c r="K54" s="101"/>
    </row>
    <row r="55" spans="1:11" ht="15.6" hidden="1" customHeight="1" x14ac:dyDescent="0.25">
      <c r="A55" s="58" t="s">
        <v>59</v>
      </c>
      <c r="B55" s="58" t="s">
        <v>69</v>
      </c>
      <c r="C55" s="59">
        <v>0.4844</v>
      </c>
      <c r="D55" s="79">
        <v>22.315200000000001</v>
      </c>
      <c r="E55" s="85">
        <v>0</v>
      </c>
      <c r="F55" s="61">
        <f t="shared" si="0"/>
        <v>0</v>
      </c>
      <c r="G55" s="81">
        <f t="shared" si="1"/>
        <v>0</v>
      </c>
      <c r="H55" s="98"/>
      <c r="I55" s="99"/>
      <c r="J55" s="100"/>
      <c r="K55" s="101"/>
    </row>
    <row r="56" spans="1:11" ht="15.6" hidden="1" customHeight="1" x14ac:dyDescent="0.25">
      <c r="A56" s="58" t="s">
        <v>63</v>
      </c>
      <c r="B56" s="58" t="s">
        <v>69</v>
      </c>
      <c r="C56" s="59">
        <v>0.4844</v>
      </c>
      <c r="D56" s="79">
        <v>14.931800000000001</v>
      </c>
      <c r="E56" s="85">
        <v>0</v>
      </c>
      <c r="F56" s="61">
        <f t="shared" si="0"/>
        <v>0</v>
      </c>
      <c r="G56" s="81">
        <f t="shared" si="1"/>
        <v>0</v>
      </c>
      <c r="H56" s="98"/>
      <c r="I56" s="99"/>
      <c r="J56" s="100"/>
      <c r="K56" s="101"/>
    </row>
    <row r="57" spans="1:11" ht="15.6" hidden="1" customHeight="1" x14ac:dyDescent="0.25">
      <c r="A57" s="58" t="s">
        <v>60</v>
      </c>
      <c r="B57" s="58" t="s">
        <v>69</v>
      </c>
      <c r="C57" s="59">
        <v>0.4844</v>
      </c>
      <c r="D57" s="79">
        <v>14.572800000000001</v>
      </c>
      <c r="E57" s="85">
        <v>0</v>
      </c>
      <c r="F57" s="61">
        <f t="shared" si="0"/>
        <v>0</v>
      </c>
      <c r="G57" s="81">
        <f t="shared" si="1"/>
        <v>0</v>
      </c>
      <c r="H57" s="98"/>
      <c r="I57" s="99"/>
      <c r="J57" s="100"/>
      <c r="K57" s="101"/>
    </row>
    <row r="58" spans="1:11" ht="15.6" hidden="1" customHeight="1" x14ac:dyDescent="0.25">
      <c r="A58" s="58" t="s">
        <v>70</v>
      </c>
      <c r="B58" s="58" t="s">
        <v>69</v>
      </c>
      <c r="C58" s="59">
        <v>0.4844</v>
      </c>
      <c r="D58" s="79">
        <v>14.815300000000001</v>
      </c>
      <c r="E58" s="85">
        <v>0</v>
      </c>
      <c r="F58" s="61">
        <f t="shared" si="0"/>
        <v>0</v>
      </c>
      <c r="G58" s="81">
        <f t="shared" si="1"/>
        <v>0</v>
      </c>
      <c r="H58" s="98"/>
      <c r="I58" s="99"/>
      <c r="J58" s="100"/>
      <c r="K58" s="101"/>
    </row>
    <row r="59" spans="1:11" ht="15.6" hidden="1" customHeight="1" x14ac:dyDescent="0.25">
      <c r="A59" s="58" t="s">
        <v>25</v>
      </c>
      <c r="B59" s="58" t="s">
        <v>69</v>
      </c>
      <c r="C59" s="59">
        <v>0.4844</v>
      </c>
      <c r="D59" s="79">
        <v>15.0966</v>
      </c>
      <c r="E59" s="85">
        <v>0</v>
      </c>
      <c r="F59" s="61">
        <f t="shared" si="0"/>
        <v>0</v>
      </c>
      <c r="G59" s="81">
        <f t="shared" si="1"/>
        <v>0</v>
      </c>
      <c r="H59" s="98"/>
      <c r="I59" s="99"/>
      <c r="J59" s="100"/>
      <c r="K59" s="101"/>
    </row>
    <row r="60" spans="1:11" x14ac:dyDescent="0.25">
      <c r="A60" s="58" t="s">
        <v>61</v>
      </c>
      <c r="B60" s="58" t="s">
        <v>69</v>
      </c>
      <c r="C60" s="59">
        <v>0.4844</v>
      </c>
      <c r="D60" s="79">
        <v>15.0966</v>
      </c>
      <c r="E60" s="85">
        <v>432</v>
      </c>
      <c r="F60" s="61">
        <f t="shared" si="0"/>
        <v>209.26079999999999</v>
      </c>
      <c r="G60" s="81">
        <f t="shared" si="1"/>
        <v>6521.73</v>
      </c>
      <c r="H60" s="98"/>
      <c r="I60" s="99"/>
      <c r="J60" s="100"/>
      <c r="K60" s="101"/>
    </row>
    <row r="61" spans="1:11" ht="15.6" hidden="1" customHeight="1" x14ac:dyDescent="0.25">
      <c r="A61" s="58" t="s">
        <v>26</v>
      </c>
      <c r="B61" s="58" t="s">
        <v>69</v>
      </c>
      <c r="C61" s="59">
        <v>0.4844</v>
      </c>
      <c r="D61" s="79">
        <v>22.470199999999998</v>
      </c>
      <c r="E61" s="85">
        <v>0</v>
      </c>
      <c r="F61" s="61">
        <f t="shared" si="0"/>
        <v>0</v>
      </c>
      <c r="G61" s="81">
        <f t="shared" si="1"/>
        <v>0</v>
      </c>
      <c r="H61" s="98"/>
      <c r="I61" s="99"/>
      <c r="J61" s="100"/>
      <c r="K61" s="101"/>
    </row>
    <row r="62" spans="1:11" ht="15.6" hidden="1" customHeight="1" x14ac:dyDescent="0.25">
      <c r="A62" s="58" t="s">
        <v>27</v>
      </c>
      <c r="B62" s="58" t="s">
        <v>69</v>
      </c>
      <c r="C62" s="59">
        <v>0.4844</v>
      </c>
      <c r="D62" s="79">
        <v>15.0966</v>
      </c>
      <c r="E62" s="85">
        <v>0</v>
      </c>
      <c r="F62" s="61">
        <f t="shared" si="0"/>
        <v>0</v>
      </c>
      <c r="G62" s="81">
        <f t="shared" si="1"/>
        <v>0</v>
      </c>
      <c r="H62" s="98"/>
      <c r="I62" s="99"/>
      <c r="J62" s="100"/>
      <c r="K62" s="101"/>
    </row>
    <row r="63" spans="1:11" ht="15.6" hidden="1" customHeight="1" x14ac:dyDescent="0.25">
      <c r="A63" s="58" t="s">
        <v>62</v>
      </c>
      <c r="B63" s="58" t="s">
        <v>69</v>
      </c>
      <c r="C63" s="59">
        <v>0.4844</v>
      </c>
      <c r="D63" s="79">
        <v>14.9704</v>
      </c>
      <c r="E63" s="85">
        <v>0</v>
      </c>
      <c r="F63" s="61">
        <f t="shared" si="0"/>
        <v>0</v>
      </c>
      <c r="G63" s="81">
        <f t="shared" si="1"/>
        <v>0</v>
      </c>
      <c r="H63" s="98"/>
      <c r="I63" s="99"/>
      <c r="J63" s="100"/>
      <c r="K63" s="101"/>
    </row>
    <row r="64" spans="1:11" s="63" customFormat="1" ht="15.6" hidden="1" customHeight="1" x14ac:dyDescent="0.25">
      <c r="A64" s="66" t="s">
        <v>105</v>
      </c>
      <c r="B64" s="63" t="s">
        <v>69</v>
      </c>
      <c r="C64" s="64">
        <v>0.4844</v>
      </c>
      <c r="D64" s="79">
        <v>23.03</v>
      </c>
      <c r="E64" s="85">
        <v>0</v>
      </c>
      <c r="F64" s="65">
        <f t="shared" si="0"/>
        <v>0</v>
      </c>
      <c r="G64" s="81">
        <f t="shared" si="1"/>
        <v>0</v>
      </c>
      <c r="H64" s="98"/>
      <c r="I64" s="99"/>
      <c r="J64" s="100"/>
      <c r="K64" s="101"/>
    </row>
    <row r="65" spans="1:11" s="63" customFormat="1" ht="15.6" hidden="1" customHeight="1" x14ac:dyDescent="0.25">
      <c r="A65" s="66" t="s">
        <v>107</v>
      </c>
      <c r="B65" s="63" t="s">
        <v>69</v>
      </c>
      <c r="C65" s="64">
        <v>0.4844</v>
      </c>
      <c r="D65" s="79">
        <v>19.02</v>
      </c>
      <c r="E65" s="85">
        <v>0</v>
      </c>
      <c r="F65" s="65">
        <f t="shared" ref="F65:F66" si="7">C65*E65</f>
        <v>0</v>
      </c>
      <c r="G65" s="81">
        <f t="shared" ref="G65:G66" si="8">ROUND(D65*E65,2)</f>
        <v>0</v>
      </c>
      <c r="H65" s="98"/>
      <c r="I65" s="99"/>
      <c r="J65" s="100"/>
      <c r="K65" s="101"/>
    </row>
    <row r="66" spans="1:11" s="63" customFormat="1" ht="15.6" hidden="1" customHeight="1" x14ac:dyDescent="0.25">
      <c r="A66" s="66" t="s">
        <v>108</v>
      </c>
      <c r="B66" s="63" t="s">
        <v>69</v>
      </c>
      <c r="C66" s="64">
        <v>0.4844</v>
      </c>
      <c r="D66" s="79">
        <v>18.97</v>
      </c>
      <c r="E66" s="85">
        <v>0</v>
      </c>
      <c r="F66" s="65">
        <f t="shared" si="7"/>
        <v>0</v>
      </c>
      <c r="G66" s="81">
        <f t="shared" si="8"/>
        <v>0</v>
      </c>
      <c r="H66" s="98"/>
      <c r="I66" s="99"/>
      <c r="J66" s="100"/>
      <c r="K66" s="101"/>
    </row>
    <row r="67" spans="1:11" ht="15.6" hidden="1" customHeight="1" x14ac:dyDescent="0.25">
      <c r="A67" s="58" t="s">
        <v>71</v>
      </c>
      <c r="B67" s="58" t="s">
        <v>72</v>
      </c>
      <c r="C67" s="59">
        <v>0.01</v>
      </c>
      <c r="D67" s="79">
        <v>1.0963000000000001</v>
      </c>
      <c r="E67" s="85">
        <v>0</v>
      </c>
      <c r="F67" s="61">
        <f t="shared" si="0"/>
        <v>0</v>
      </c>
      <c r="G67" s="81">
        <f t="shared" si="1"/>
        <v>0</v>
      </c>
      <c r="H67" s="62" t="s">
        <v>86</v>
      </c>
      <c r="I67" s="60">
        <f>E67</f>
        <v>0</v>
      </c>
      <c r="J67" s="77">
        <f t="shared" ref="J67:K67" si="9">F67</f>
        <v>0</v>
      </c>
      <c r="K67" s="83">
        <f t="shared" si="9"/>
        <v>0</v>
      </c>
    </row>
    <row r="68" spans="1:11" x14ac:dyDescent="0.25">
      <c r="E68" s="60">
        <f>SUM(E2:E67)</f>
        <v>5904</v>
      </c>
      <c r="F68" s="61">
        <f>SUM(F2:F67)</f>
        <v>2982.8784000000001</v>
      </c>
      <c r="G68" s="81">
        <f>SUM(G2:G67)</f>
        <v>78625.169999999984</v>
      </c>
      <c r="J68" s="77"/>
      <c r="K68" s="83"/>
    </row>
    <row r="69" spans="1:11" x14ac:dyDescent="0.25">
      <c r="J69" s="77"/>
      <c r="K69" s="83"/>
    </row>
    <row r="70" spans="1:11" x14ac:dyDescent="0.25">
      <c r="J70" s="77"/>
      <c r="K70" s="83"/>
    </row>
    <row r="71" spans="1:11" x14ac:dyDescent="0.25">
      <c r="J71" s="77"/>
      <c r="K71" s="83"/>
    </row>
    <row r="72" spans="1:11" x14ac:dyDescent="0.25">
      <c r="J72" s="77"/>
      <c r="K72" s="83"/>
    </row>
    <row r="73" spans="1:11" x14ac:dyDescent="0.25">
      <c r="J73" s="77"/>
      <c r="K73" s="83"/>
    </row>
    <row r="74" spans="1:11" x14ac:dyDescent="0.25">
      <c r="J74" s="77"/>
      <c r="K74" s="83"/>
    </row>
    <row r="75" spans="1:11" x14ac:dyDescent="0.25">
      <c r="J75" s="77"/>
      <c r="K75" s="83"/>
    </row>
    <row r="76" spans="1:11" x14ac:dyDescent="0.25">
      <c r="J76" s="77"/>
      <c r="K76" s="83"/>
    </row>
  </sheetData>
  <autoFilter ref="A1:G68">
    <filterColumn colId="4">
      <filters>
        <filter val="144"/>
        <filter val="1440"/>
        <filter val="160"/>
        <filter val="1620"/>
        <filter val="180"/>
        <filter val="240"/>
        <filter val="280"/>
        <filter val="324"/>
        <filter val="40"/>
        <filter val="432"/>
        <filter val="5904"/>
        <filter val="640"/>
        <filter val="80"/>
      </filters>
    </filterColumn>
  </autoFilter>
  <mergeCells count="20">
    <mergeCell ref="H40:H52"/>
    <mergeCell ref="I40:I52"/>
    <mergeCell ref="J40:J52"/>
    <mergeCell ref="K40:K52"/>
    <mergeCell ref="H2:H14"/>
    <mergeCell ref="I2:I14"/>
    <mergeCell ref="J2:J14"/>
    <mergeCell ref="K2:K14"/>
    <mergeCell ref="H53:H66"/>
    <mergeCell ref="I53:I66"/>
    <mergeCell ref="J53:J66"/>
    <mergeCell ref="K53:K66"/>
    <mergeCell ref="H15:H26"/>
    <mergeCell ref="I15:I26"/>
    <mergeCell ref="J15:J26"/>
    <mergeCell ref="K15:K26"/>
    <mergeCell ref="K27:K39"/>
    <mergeCell ref="J27:J39"/>
    <mergeCell ref="I27:I39"/>
    <mergeCell ref="H27:H39"/>
  </mergeCells>
  <phoneticPr fontId="3" type="noConversion"/>
  <dataValidations disablePrompts="1" count="1">
    <dataValidation allowBlank="1" showInputMessage="1" showErrorMessage="1" sqref="A12:B14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packing list</vt:lpstr>
      <vt:lpstr>total</vt:lpstr>
      <vt:lpstr>'packing list'!Print_Area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xuchao</dc:creator>
  <cp:lastModifiedBy>Admin-</cp:lastModifiedBy>
  <cp:lastPrinted>2023-05-12T07:21:42Z</cp:lastPrinted>
  <dcterms:created xsi:type="dcterms:W3CDTF">2020-08-27T14:15:00Z</dcterms:created>
  <dcterms:modified xsi:type="dcterms:W3CDTF">2026-01-28T08:39:59Z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